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3920" windowHeight="4110" tabRatio="775" activeTab="2"/>
  </bookViews>
  <sheets>
    <sheet name="Титул ф.2" sheetId="1" r:id="rId1"/>
    <sheet name="Разделы 1, 2" sheetId="2" r:id="rId2"/>
    <sheet name="Разделы 3, 4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'Разделы 1, 2'!$A$1:$U$102</definedName>
    <definedName name="_xlnm.Print_Area" localSheetId="2">'Разделы 3, 4'!$A$1:$H$45</definedName>
    <definedName name="_xlnm.Print_Area" localSheetId="0">'Титул ф.2'!$A$1:$N$35</definedName>
  </definedNames>
  <calcPr fullCalcOnLoad="1"/>
</workbook>
</file>

<file path=xl/sharedStrings.xml><?xml version="1.0" encoding="utf-8"?>
<sst xmlns="http://schemas.openxmlformats.org/spreadsheetml/2006/main" count="2009" uniqueCount="1205">
  <si>
    <t>Ф.F3r разд.1 стл.10 стр.80=Ф.F3r разд.1 стл.3 стр.80+Ф.F3r разд.1 сумма стл.7-9 стр.80</t>
  </si>
  <si>
    <t>Ф.F3r разд.1 стл.10 стр.50=Ф.F3r разд.1 стл.3 стр.50+Ф.F3r разд.1 сумма стл.7-9 стр.50</t>
  </si>
  <si>
    <t>Ф.F3r разд.1 стл.10 стр.31=Ф.F3r разд.1 стл.3 стр.31+Ф.F3r разд.1 сумма стл.7-9 стр.31</t>
  </si>
  <si>
    <t>Ф.F3r разд.1 стл.10 стр.16=Ф.F3r разд.1 стл.3 стр.16+Ф.F3r разд.1 сумма стл.7-9 стр.16</t>
  </si>
  <si>
    <t>Ф.F3r разд.1 стл.10 стр.65=Ф.F3r разд.1 стл.3 стр.65+Ф.F3r разд.1 сумма стл.7-9 стр.65</t>
  </si>
  <si>
    <t>Ф.F3r разд.1 стл.10 стр.4=Ф.F3r разд.1 стл.3 стр.4+Ф.F3r разд.1 сумма стл.7-9 стр.4</t>
  </si>
  <si>
    <t>Ф.F3r разд.1 стл.10 стр.38=Ф.F3r разд.1 стл.3 стр.38+Ф.F3r разд.1 сумма стл.7-9 стр.38</t>
  </si>
  <si>
    <t>Ф.F3r разд.1 стл.1 стр.46=0</t>
  </si>
  <si>
    <t>Ф.F3r разд.1 стл.4 стр.46=0</t>
  </si>
  <si>
    <t>Ф.F3r разд.1 стл.13 стр.46=0</t>
  </si>
  <si>
    <t>Ф.F3r разд.1 стл.8 стр.46=0</t>
  </si>
  <si>
    <t>Ф.F3r разд.1 стл.17 стр.46=0</t>
  </si>
  <si>
    <t>Ф.F3r разд.1 стл.2 стр.46=0</t>
  </si>
  <si>
    <t>Ф.F3r разд.1 стл.9 стр.46=0</t>
  </si>
  <si>
    <t>Ф.F3r разд.1 стл.14 стр.46=0</t>
  </si>
  <si>
    <t>Ф.F3r разд.1 стл.5 стр.46=0</t>
  </si>
  <si>
    <t>Ф.F3r разд.1 стл.3 стр.46=0</t>
  </si>
  <si>
    <t>Ф.F3r разд.1 стл.10 стр.46=0</t>
  </si>
  <si>
    <t>Ф.F3r разд.1 стл.6 стр.46=0</t>
  </si>
  <si>
    <t>Ф.F3r разд.1 стл.7 стр.46=0</t>
  </si>
  <si>
    <t>Ф.F3r разд.1 стл.15 стр.46=0</t>
  </si>
  <si>
    <t>Ф.F3r разд.1 стл.11 стр.46=0</t>
  </si>
  <si>
    <t>Ф.F3r разд.3 стл.1 стр.33&lt;=Ф.F3r разд.1 стл.4 стр.46</t>
  </si>
  <si>
    <t>Ф.F3r разд.3 стл.1 стр.33=0</t>
  </si>
  <si>
    <t>В разд.3 стл.1 стр.33 не должна заполняться (м-нов)</t>
  </si>
  <si>
    <t>Ф.F3r разд.1 стл.5 стр.76=0</t>
  </si>
  <si>
    <t>В разд.1 стл.5 строки 59-82 не должны заполняться(м)</t>
  </si>
  <si>
    <t>Ф.F3r разд.1 стл.5 стр.70=0</t>
  </si>
  <si>
    <t>Ф.F3r разд.1 стл.5 стр.65=0</t>
  </si>
  <si>
    <t>Ф.F3r разд.1 стл.5 стр.69=0</t>
  </si>
  <si>
    <t>Ф.F3r разд.1 стл.5 стр.80=0</t>
  </si>
  <si>
    <t>Ф.F3r разд.1 стл.5 стр.61=0</t>
  </si>
  <si>
    <t>Ф.F3r разд.1 стл.5 стр.73=0</t>
  </si>
  <si>
    <t>Ф.F3r разд.1 стл.5 стр.82=0</t>
  </si>
  <si>
    <t>Ф.F3r разд.1 стл.5 стр.78=0</t>
  </si>
  <si>
    <t>Ф.F3r разд.1 стл.5 стр.59=0</t>
  </si>
  <si>
    <t>Ф.F3r разд.1 стл.5 стр.74=0</t>
  </si>
  <si>
    <t>Ф.F3r разд.1 стл.5 стр.63=0</t>
  </si>
  <si>
    <t>Ф.F3r разд.1 стл.5 стр.81=0</t>
  </si>
  <si>
    <t>Ф.F3r разд.1 стл.5 стр.66=0</t>
  </si>
  <si>
    <t>Ф.F3r разд.1 стл.5 стр.62=0</t>
  </si>
  <si>
    <t>Ф.F3r разд.1 стл.5 стр.77=0</t>
  </si>
  <si>
    <t>Ф.F3r разд.1 стл.5 стр.67=0</t>
  </si>
  <si>
    <t>Ф.F3r разд.1 стл.5 стр.71=0</t>
  </si>
  <si>
    <t>Ф.F3r разд.1 стл.5 стр.72=0</t>
  </si>
  <si>
    <t>Ф.F3r разд.1 стл.5 стр.68=0</t>
  </si>
  <si>
    <t>Ф.F3r разд.1 стл.5 стр.79=0</t>
  </si>
  <si>
    <t>Ф.F3r разд.1 стл.5 стр.60=0</t>
  </si>
  <si>
    <t>Ф.F3r разд.1 стл.5 стр.75=0</t>
  </si>
  <si>
    <t>Ф.F3r разд.1 стл.5 стр.64=0</t>
  </si>
  <si>
    <t>В разд.2 стр.6 должна быть равна стр.46 разд.2, при неравенстве просьба подтвердить за счет каких организаций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</si>
  <si>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</si>
  <si>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</si>
  <si>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</si>
  <si>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</si>
  <si>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</si>
  <si>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</si>
  <si>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 xml:space="preserve">О защите чести, достоинства, деловой репутации: </t>
  </si>
  <si>
    <t>- к гражданам и юридическим лицам</t>
  </si>
  <si>
    <t>Иски, связанные с реабилитацией жертв политических                                                                   репрессий</t>
  </si>
  <si>
    <t>Прочие исковые дела</t>
  </si>
  <si>
    <t xml:space="preserve">Дела, возникающие из публично-правовых отношений     </t>
  </si>
  <si>
    <t>О признании нормативных правовых актов незаконными</t>
  </si>
  <si>
    <t>Споры между местными органами самоуправления</t>
  </si>
  <si>
    <t>Жалобы на неправомерные действия (бездействие):</t>
  </si>
  <si>
    <t>- должностных лиц, государственных и муниципальных служащих</t>
  </si>
  <si>
    <t>Ф.F3r разд.1 стл.13 стр.58+Ф.F3r разд.1 стл.13 стр.66+Ф.F3r разд.1 стл.13 стр.82=Ф.F3r разд.1 стл.13 стр.83</t>
  </si>
  <si>
    <t>Ф.F3r разд.1 стл.17 стр.58+Ф.F3r разд.1 стл.17 стр.66+Ф.F3r разд.1 стл.17 стр.82=Ф.F3r разд.1 стл.17 стр.83</t>
  </si>
  <si>
    <t>Ф.F3r разд.1 стл.2 стр.58+Ф.F3r разд.1 стл.2 стр.66+Ф.F3r разд.1 стл.2 стр.82=Ф.F3r разд.1 стл.2 стр.83</t>
  </si>
  <si>
    <t>Ф.F3r разд.1 стл.12 стр.58+Ф.F3r разд.1 стл.12 стр.66+Ф.F3r разд.1 стл.12 стр.82=Ф.F3r разд.1 стл.12 стр.83</t>
  </si>
  <si>
    <t>Ф.F3r разд.1 стл.9 стр.58+Ф.F3r разд.1 стл.9 стр.66+Ф.F3r разд.1 стл.9 стр.82=Ф.F3r разд.1 стл.9 стр.83</t>
  </si>
  <si>
    <t>Ф.F3r разд.1 стл.5 стр.58+Ф.F3r разд.1 стл.5 стр.66+Ф.F3r разд.1 стл.5 стр.82=Ф.F3r разд.1 стл.5 стр.83</t>
  </si>
  <si>
    <t>Ф.F3r разд.1 стл.7 стр.58=Ф.F3r разд.1 стл.7 сумма стр.1-57</t>
  </si>
  <si>
    <r>
      <t>Набережночелнинский суд:</t>
    </r>
    <r>
      <rPr>
        <sz val="10"/>
        <rFont val="Times New Roman"/>
        <family val="1"/>
      </rPr>
      <t xml:space="preserve"> 2-4835/2010 г.    </t>
    </r>
    <r>
      <rPr>
        <b/>
        <sz val="10"/>
        <rFont val="Times New Roman"/>
        <family val="1"/>
      </rPr>
      <t>Нижнекамский</t>
    </r>
    <r>
      <rPr>
        <sz val="10"/>
        <rFont val="Times New Roman"/>
        <family val="1"/>
      </rPr>
      <t xml:space="preserve"> суд:  дела:№2-234/10 по иску Нижнекамской прокуратуры к исполкому Шереметьевского района, 2-239/10 по иску  Нижнекамской прокуратуры к Шереметьевскому сельскому поселению;2-793/10 по иску  Управления Федеральной службы по надзору в сфере связи к редакции газеты "Вестник Елабуги" </t>
    </r>
    <r>
      <rPr>
        <b/>
        <sz val="10"/>
        <rFont val="Times New Roman"/>
        <family val="1"/>
      </rPr>
      <t xml:space="preserve"> Вахитовский суд: </t>
    </r>
    <r>
      <rPr>
        <sz val="10"/>
        <rFont val="Times New Roman"/>
        <family val="1"/>
      </rPr>
      <t>2-17/10 АКБ "Ак Барс" к ООО "Евродом"</t>
    </r>
  </si>
  <si>
    <r>
      <t>Вахитовский суд:</t>
    </r>
    <r>
      <rPr>
        <sz val="10"/>
        <rFont val="Times New Roman"/>
        <family val="1"/>
      </rPr>
      <t xml:space="preserve"> 2-982/10 По иску Прокурора Советского районав интересах ИКМО и ЧОА "Редут" об устранении нарушения земельного законогдательства</t>
    </r>
  </si>
  <si>
    <r>
      <t xml:space="preserve">Елабужский суд: </t>
    </r>
    <r>
      <rPr>
        <sz val="10"/>
        <rFont val="Times New Roman"/>
        <family val="1"/>
      </rPr>
      <t xml:space="preserve">2-884/2010-по тиску ОО "Российское Авторское общество" (РАО) к ООО "Оптовик"; </t>
    </r>
    <r>
      <rPr>
        <b/>
        <sz val="10"/>
        <rFont val="Times New Roman"/>
        <family val="1"/>
      </rPr>
      <t xml:space="preserve">Нижнекамский суд:   </t>
    </r>
    <r>
      <rPr>
        <sz val="10"/>
        <rFont val="Times New Roman"/>
        <family val="1"/>
      </rPr>
      <t>дела:№2-234/10 по иску Нижнекамской прокуратуры к исполкому Шереметьевского района, 2-239/10 по иску  Нижнекамской прокуратуры к Шереметьевскому сельскому поселению;2-793/10 по иску  Управления Федеральной службы по надзору в сфере связи к редакции газеты "Вестник Елабуги";</t>
    </r>
    <r>
      <rPr>
        <b/>
        <sz val="10"/>
        <rFont val="Times New Roman"/>
        <family val="1"/>
      </rPr>
      <t xml:space="preserve"> Азнакаевский суд:  </t>
    </r>
    <r>
      <rPr>
        <sz val="10"/>
        <rFont val="Times New Roman"/>
        <family val="1"/>
      </rPr>
      <t xml:space="preserve">дело № 2-368/2010 по иску ОАО "Россельхозбанк" к ООО "Уразаево" о взыскании задолженности по кредитному договору Гр. дело № 2-369/2010 по иску АК Сберегательный банк РФ № 4694 к ООО "Уразаево" о взыскании задолженности по кредитному договору Гр. дело № 2-370/2010 по иску АК Сберегательный банк РФ № 4694к ООО "Уразаево" о взыскании задолженности по кредитному договору </t>
    </r>
  </si>
  <si>
    <r>
      <t xml:space="preserve">Елабужский суд: </t>
    </r>
    <r>
      <rPr>
        <sz val="10"/>
        <rFont val="Times New Roman"/>
        <family val="1"/>
      </rPr>
      <t xml:space="preserve">2-884/2010-по тиску ОО "Российское Авторское общество" (РАО) к ООО "Оптовик"; </t>
    </r>
    <r>
      <rPr>
        <b/>
        <sz val="10"/>
        <rFont val="Times New Roman"/>
        <family val="1"/>
      </rPr>
      <t xml:space="preserve">Актанышский суд: </t>
    </r>
    <r>
      <rPr>
        <sz val="10"/>
        <rFont val="Times New Roman"/>
        <family val="1"/>
      </rPr>
      <t xml:space="preserve">Дело №2-92 по иску Исполнительного комитета Актанышского муниципального района к ООО "Киров"  2) Дело №2-463 по иску Исполнительного комитета Актанышского муниципального района к ООО "Чишма" 3) Дело №2-464 по иску Исполнительного комитета Актанышского муниципального района к  ООО "Саф"; </t>
    </r>
    <r>
      <rPr>
        <b/>
        <sz val="10"/>
        <rFont val="Times New Roman"/>
        <family val="1"/>
      </rPr>
      <t xml:space="preserve">Набережночелнинский суд: </t>
    </r>
    <r>
      <rPr>
        <sz val="10"/>
        <rFont val="Times New Roman"/>
        <family val="1"/>
      </rPr>
      <t>2-1189/2010 г.</t>
    </r>
  </si>
  <si>
    <r>
      <t xml:space="preserve">Нижнекамский суд: </t>
    </r>
    <r>
      <rPr>
        <sz val="10"/>
        <rFont val="Times New Roman"/>
        <family val="1"/>
      </rPr>
      <t xml:space="preserve"> дела:№2-234/10 по иску Нижнекамской прокуратуры к исполкому Шереметьевского района, 2-239/10 по иску  Нижнекамской прокуратуры к Шереметьевскому сельскому поселению;2-793/10 по иску  Управления Федеральной службы по надзору в сфере связи к редакции газеты "Вестник Елабуги"; </t>
    </r>
    <r>
      <rPr>
        <b/>
        <sz val="10"/>
        <rFont val="Times New Roman"/>
        <family val="1"/>
      </rPr>
      <t xml:space="preserve">Набережночелнинский суд: </t>
    </r>
    <r>
      <rPr>
        <sz val="10"/>
        <rFont val="Times New Roman"/>
        <family val="1"/>
      </rPr>
      <t xml:space="preserve">2-519/2010 г., 2-758/2010 г, 2-1108/2010 г., 2-4571/2010 г., 2-4876/2010 г., 2-5535/2010 г.;  </t>
    </r>
    <r>
      <rPr>
        <b/>
        <sz val="10"/>
        <rFont val="Times New Roman"/>
        <family val="1"/>
      </rPr>
      <t>Актанышский суд:</t>
    </r>
    <r>
      <rPr>
        <sz val="10"/>
        <rFont val="Times New Roman"/>
        <family val="1"/>
      </rPr>
      <t xml:space="preserve"> Дело №2-92 по иску Исполнительного комитета Актанышского муниципального района к ООО "Киров" 2) Дело №2-463 по иску Исполнительного комитета Актанышского муниципального района к ООО "Чишма" 3) Дело №2-464 по иску Исполнительного комитета Актанышского муниципального района к  ООО "Саф"</t>
    </r>
  </si>
  <si>
    <t>Об объявлении несовершеннолетнего полностью дееспособным (эмансипации)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</si>
  <si>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</si>
  <si>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</si>
  <si>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</si>
  <si>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</si>
  <si>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</si>
  <si>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</si>
  <si>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</si>
  <si>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</si>
  <si>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 xml:space="preserve"> - cвыше установленных до 3 мес. включительно</t>
  </si>
  <si>
    <t>Остаток неоконченных дел на начало года</t>
  </si>
  <si>
    <t>из гр.10 в сроки, свыше установленных  ГПК РФ **</t>
  </si>
  <si>
    <t>Из неоконченных производством приостановлено</t>
  </si>
  <si>
    <t>Вынесено частных определений</t>
  </si>
  <si>
    <t>Суммы госпошлины, уплаченной при подаче заявления, руб. *</t>
  </si>
  <si>
    <t>Из гр.4 с вынесением судебного приказа</t>
  </si>
  <si>
    <t>госпошлина (по делам из гр.10)*</t>
  </si>
  <si>
    <t>Об отмене усыновления детей</t>
  </si>
  <si>
    <t>по удовлетворен-ным искам, включая моральный ущерб (по делам из гр.4)*</t>
  </si>
  <si>
    <t xml:space="preserve">Почтовый адрес </t>
  </si>
  <si>
    <t xml:space="preserve">Наименование получателя 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</si>
  <si>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</si>
  <si>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</si>
  <si>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</si>
  <si>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</si>
  <si>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</si>
  <si>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</si>
  <si>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</si>
  <si>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</si>
  <si>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>Почтовый адрес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</si>
  <si>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</si>
  <si>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</si>
  <si>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</si>
  <si>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</si>
  <si>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</si>
  <si>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</si>
  <si>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</si>
  <si>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</si>
  <si>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</si>
  <si>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</si>
  <si>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</si>
  <si>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</si>
  <si>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</si>
  <si>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</si>
  <si>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</si>
  <si>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</si>
  <si>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</si>
  <si>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</si>
  <si>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</si>
  <si>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</si>
  <si>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</si>
  <si>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</si>
  <si>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</si>
  <si>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</si>
  <si>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</si>
  <si>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</si>
  <si>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</si>
  <si>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</si>
  <si>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</si>
  <si>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</si>
  <si>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</si>
  <si>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</si>
  <si>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</si>
  <si>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</si>
  <si>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</si>
  <si>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</si>
  <si>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</si>
  <si>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</si>
  <si>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</si>
  <si>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</si>
  <si>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</si>
  <si>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</si>
  <si>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</si>
  <si>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</si>
  <si>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</si>
  <si>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</si>
  <si>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</si>
  <si>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</si>
  <si>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</si>
  <si>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</si>
  <si>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</si>
  <si>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</si>
  <si>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</si>
  <si>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</si>
  <si>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</si>
  <si>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</si>
  <si>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</si>
  <si>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</si>
  <si>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</si>
  <si>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</si>
  <si>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</si>
  <si>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</si>
  <si>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</si>
  <si>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</si>
  <si>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</si>
  <si>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</si>
  <si>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</si>
  <si>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</si>
  <si>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</si>
  <si>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</si>
  <si>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</si>
  <si>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</si>
  <si>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</si>
  <si>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</si>
  <si>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</si>
  <si>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</si>
  <si>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</si>
  <si>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Наименование отчетного периода</t>
  </si>
  <si>
    <t>h</t>
  </si>
  <si>
    <t>Y</t>
  </si>
  <si>
    <t>Ф.F3r разд.1 стл.5 стр.74&lt;=Ф.F3r разд.1 стл.4 стр.74</t>
  </si>
  <si>
    <t>Ф.F3r разд.1 стл.10 стр.7=Ф.F3r разд.1 стл.3 стр.7+Ф.F3r разд.1 сумма стл.7-9 стр.7</t>
  </si>
  <si>
    <t>Ф.F3r разд.1 стл.10 стр.22=Ф.F3r разд.1 стл.3 стр.22+Ф.F3r разд.1 сумма стл.7-9 стр.22</t>
  </si>
  <si>
    <t>Ф.F3r разд.1 стл.10 стр.37=Ф.F3r разд.1 стл.3 стр.37+Ф.F3r разд.1 сумма стл.7-9 стр.37</t>
  </si>
  <si>
    <t>Ф.F3r разд.1 стл.10 стр.56=Ф.F3r разд.1 стл.3 стр.56+Ф.F3r разд.1 сумма стл.7-9 стр.56</t>
  </si>
  <si>
    <t>Ф.F3r разд.1 стл.10 стр.11=Ф.F3r разд.1 стл.3 стр.11+Ф.F3r разд.1 сумма стл.7-9 стр.11</t>
  </si>
  <si>
    <t>Ф.F3r разд.1 стл.10 стр.71=Ф.F3r разд.1 стл.3 стр.71+Ф.F3r разд.1 сумма стл.7-9 стр.71</t>
  </si>
  <si>
    <t>Ф.F3r разд.1 стл.10 стр.44=Ф.F3r разд.1 стл.3 стр.44+Ф.F3r разд.1 сумма стл.7-9 стр.44</t>
  </si>
  <si>
    <t>Ф.F3r разд.1 стл.10 стр.41=Ф.F3r разд.1 стл.3 стр.41+Ф.F3r разд.1 сумма стл.7-9 стр.41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</si>
  <si>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</si>
  <si>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</si>
  <si>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</si>
  <si>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</si>
  <si>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</si>
  <si>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</si>
  <si>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>Поступило дел в отчетном периоде</t>
  </si>
  <si>
    <t>Окончено дел за отчетный период</t>
  </si>
  <si>
    <t>Остаток неоконченных дел на конец отчетного периода</t>
  </si>
  <si>
    <t>Суммы, присужденные к взысканию, руб.</t>
  </si>
  <si>
    <t>рассмотрены с вынесением решения (судебного приказа)</t>
  </si>
  <si>
    <t>прекра-щено</t>
  </si>
  <si>
    <t>оставлено без рассмотрения</t>
  </si>
  <si>
    <t>передано в другие суды</t>
  </si>
  <si>
    <t>всего окончено</t>
  </si>
  <si>
    <t>всего</t>
  </si>
  <si>
    <t>в том числе с удовлетво-рением требования</t>
  </si>
  <si>
    <t>в том числе с отказом в удовлетво-рении требования</t>
  </si>
  <si>
    <t>А</t>
  </si>
  <si>
    <t>Дела искового производства</t>
  </si>
  <si>
    <t>О расторжении брака супругов</t>
  </si>
  <si>
    <t>- имеющих детей</t>
  </si>
  <si>
    <t>Ф.F3r разд.1 стл.11 стр.4&lt;=Ф.F3r разд.1 стл.10 стр.4</t>
  </si>
  <si>
    <t>Ф.F3r разд.1 стл.11 стр.49&lt;=Ф.F3r разд.1 стл.10 стр.49</t>
  </si>
  <si>
    <t>Ф.F3r разд.1 стл.11 стр.75&lt;=Ф.F3r разд.1 стл.10 стр.75</t>
  </si>
  <si>
    <t>Ф.F3r разд.1 стл.11 стр.15&lt;=Ф.F3r разд.1 стл.10 стр.15</t>
  </si>
  <si>
    <t>Ф.F3r разд.1 стл.3 стр.7=Ф.F3r разд.1 стл.4 стр.7+Ф.F3r разд.1 стл.6 стр.7</t>
  </si>
  <si>
    <t>В разд.1 стл.3 должен быть равен сумме стл.4 и 6 в стр.1-83 (рмо)</t>
  </si>
  <si>
    <t>Ф.F3r разд.1 стл.3 стр.71=Ф.F3r разд.1 стл.4 стр.71+Ф.F3r разд.1 стл.6 стр.71</t>
  </si>
  <si>
    <t>Ф.F3r разд.1 стл.3 стр.52=Ф.F3r разд.1 стл.4 стр.52+Ф.F3r разд.1 стл.6 стр.52</t>
  </si>
  <si>
    <t>Ф.F3r разд.1 стл.3 стр.22=Ф.F3r разд.1 стл.4 стр.22+Ф.F3r разд.1 стл.6 стр.22</t>
  </si>
  <si>
    <t>Ф.F3r разд.1 стл.3 стр.37=Ф.F3r разд.1 стл.4 стр.37+Ф.F3r разд.1 стл.6 стр.37</t>
  </si>
  <si>
    <t>Ф.F3r разд.1 стл.3 стр.67=Ф.F3r разд.1 стл.4 стр.67+Ф.F3r разд.1 стл.6 стр.67</t>
  </si>
  <si>
    <t>Ф.F3r разд.1 стл.3 стр.82=Ф.F3r разд.1 стл.4 стр.82+Ф.F3r разд.1 стл.6 стр.82</t>
  </si>
  <si>
    <t>Ф.F3r разд.1 стл.5 стр.31&lt;=Ф.F3r разд.1 стл.4 стр.31</t>
  </si>
  <si>
    <t>Ф.F3r разд.1 стл.5 стр.5&lt;=Ф.F3r разд.1 стл.4 стр.5</t>
  </si>
  <si>
    <t>Ф.F3r разд.1 стл.10 стр.23=Ф.F3r разд.1 стл.3 стр.23+Ф.F3r разд.1 сумма стл.7-9 стр.23</t>
  </si>
  <si>
    <t>Ф.F3r разд.1 стл.10 стр.53=Ф.F3r разд.1 стл.3 стр.53+Ф.F3r разд.1 сумма стл.7-9 стр.53</t>
  </si>
  <si>
    <t>Ф.F3r разд.1 стл.16 стр.68=0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</si>
  <si>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</si>
  <si>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должность                Фамилия И.О.                   подпись</t>
  </si>
  <si>
    <t xml:space="preserve"> Фамилия И.О.                  подпись</t>
  </si>
  <si>
    <t>№ стр.</t>
  </si>
  <si>
    <t xml:space="preserve">в судебной системе и в органы Судебного департамента </t>
  </si>
  <si>
    <t xml:space="preserve"> - свыше 2-х лет до 3-х лет включительно</t>
  </si>
  <si>
    <t xml:space="preserve"> - свыше 3-х лет</t>
  </si>
  <si>
    <t>Ф.F3r разд.1 стл.3 стр.72=Ф.F3r разд.1 стл.4 стр.72+Ф.F3r разд.1 стл.6 стр.72</t>
  </si>
  <si>
    <t>Ф.F3r разд.1 стл.3 стр.42=Ф.F3r разд.1 стл.4 стр.42+Ф.F3r разд.1 стл.6 стр.42</t>
  </si>
  <si>
    <t>Ф.F3r разд.1 стл.3 стр.54=Ф.F3r разд.1 стл.4 стр.54+Ф.F3r разд.1 стл.6 стр.54</t>
  </si>
  <si>
    <t>Ф.F3r разд.1 стл.3 стр.24=Ф.F3r разд.1 стл.4 стр.24+Ф.F3r разд.1 стл.6 стр.24</t>
  </si>
  <si>
    <t>Ф.F3r разд.3 стл.1 стр.18&lt;=Ф.F3r разд.3 стл.1 стр.17</t>
  </si>
  <si>
    <t>В разд.3 стл.1 стр.18 должна быть меньше или равна стл.1 стр.17 (рмо-нов)</t>
  </si>
  <si>
    <t>Ф.F3r разд.3 стл.1 стр.16&lt;=Ф.F3r разд.3 стл.1 стр.15</t>
  </si>
  <si>
    <t>Ф.F3r разд.3 стл.1 стр.23&lt;=Ф.F3r разд.3 стл.1 стр.22</t>
  </si>
  <si>
    <t>В разд.3 стл.1 стр.23 должна быть меньше или равна стл.1 стр.22 (РМО-нов)</t>
  </si>
  <si>
    <t>Ф.F3r разд.3 стл.1 сумма стр.30-32&lt;=Ф.F3r разд.1 стл.4 стр.59</t>
  </si>
  <si>
    <t>В разд.3 стл.1 сумма строк 30-32 должна быть меньше или равна разд.1 стл.4 стр.59</t>
  </si>
  <si>
    <t>Ф.F3r разд.3 стл.1 стр.35&lt;=Ф.F3r разд.3 стл.1 стр.34</t>
  </si>
  <si>
    <t>В разд.3 стл.1 стр.35 должна быть меньше или равна разд.3 стл.1 стр.34 (рмо-нов)</t>
  </si>
  <si>
    <t>Ф.F3r разд.1 стл.10 стр.33=Ф.F3r разд.1 стл.3 стр.33+Ф.F3r разд.1 сумма стл.7-9 стр.33</t>
  </si>
  <si>
    <t>Ф.F3r разд.1 сумма стл.1-17 сумма стр.1-83&gt;0</t>
  </si>
  <si>
    <t>В разд.1 сумма стл.1-17 и сумма стр. 1-83 должны быть больше нуля(рмо)</t>
  </si>
  <si>
    <t>Ф.F3r разд.1 стл.16 стр.3=0</t>
  </si>
  <si>
    <t>В разд.1 стл.15-16  стр.3 не должны заполняться (рмо)</t>
  </si>
  <si>
    <t>Ф.F3r разд.1 стл.15 стр.3=0</t>
  </si>
  <si>
    <t>Ф.F3r разд.1 стл.14 стр.58+Ф.F3r разд.1 стл.14 стр.66+Ф.F3r разд.1 стл.14 стр.82=Ф.F3r разд.1 стл.14 стр.83</t>
  </si>
  <si>
    <t>В разд.1 сумма стр.58, стр.66 и стр.82  в стл.1-17 должна быть равна  стр.83 в стл.1-17 (рмо)</t>
  </si>
  <si>
    <t>Ф.F3r разд.1 стл.10 стр.58+Ф.F3r разд.1 стл.10 стр.66+Ф.F3r разд.1 стл.10 стр.82=Ф.F3r разд.1 стл.10 стр.83</t>
  </si>
  <si>
    <t>Ф.F3r разд.1 стл.3 стр.58+Ф.F3r разд.1 стл.3 стр.66+Ф.F3r разд.1 стл.3 стр.82=Ф.F3r разд.1 стл.3 стр.83</t>
  </si>
  <si>
    <t>Ф.F3r разд.1 стл.6 стр.58+Ф.F3r разд.1 стл.6 стр.66+Ф.F3r разд.1 стл.6 стр.82=Ф.F3r разд.1 стл.6 стр.83</t>
  </si>
  <si>
    <t>Ф.F3r разд.1 стл.15 стр.58+Ф.F3r разд.1 стл.15 стр.66+Ф.F3r разд.1 стл.15 стр.82=Ф.F3r разд.1 стл.15 стр.83</t>
  </si>
  <si>
    <t>Ф.F3r разд.1 стл.7 стр.58+Ф.F3r разд.1 стл.7 стр.66+Ф.F3r разд.1 стл.7 стр.82=Ф.F3r разд.1 стл.7 стр.83</t>
  </si>
  <si>
    <t>Ф.F3r разд.1 стл.11 стр.58+Ф.F3r разд.1 стл.11 стр.66+Ф.F3r разд.1 стл.11 стр.82=Ф.F3r разд.1 стл.11 стр.83</t>
  </si>
  <si>
    <t>Ф.F3r разд.1 стл.8 стр.58+Ф.F3r разд.1 стл.8 стр.66+Ф.F3r разд.1 стл.8 стр.82=Ф.F3r разд.1 стл.8 стр.83</t>
  </si>
  <si>
    <t>Ф.F3r разд.1 стл.4 стр.58+Ф.F3r разд.1 стл.4 стр.66+Ф.F3r разд.1 стл.4 стр.82=Ф.F3r разд.1 стл.4 стр.83</t>
  </si>
  <si>
    <t>Ф.F3r разд.1 стл.16 стр.58+Ф.F3r разд.1 стл.16 стр.66+Ф.F3r разд.1 стл.16 стр.82=Ф.F3r разд.1 стл.16 стр.83</t>
  </si>
  <si>
    <t>Ф.F3r разд.1 стл.1 стр.58+Ф.F3r разд.1 стл.1 стр.66+Ф.F3r разд.1 стл.1 стр.82=Ф.F3r разд.1 стл.1 стр.83</t>
  </si>
  <si>
    <r>
      <t>Елабужский суд:</t>
    </r>
    <r>
      <rPr>
        <sz val="10"/>
        <rFont val="Times New Roman"/>
        <family val="1"/>
      </rPr>
      <t xml:space="preserve"> Дело № 2-884/2010 по иску ОО Российское Авторское общество" (РАО) к ООО "Оптовик"; </t>
    </r>
    <r>
      <rPr>
        <b/>
        <sz val="10"/>
        <rFont val="Times New Roman"/>
        <family val="1"/>
      </rPr>
      <t>Приволжский суд:</t>
    </r>
    <r>
      <rPr>
        <sz val="10"/>
        <rFont val="Times New Roman"/>
        <family val="1"/>
      </rPr>
      <t xml:space="preserve">   по гр.делу №2-510/10 по иску ОО"Российское авторское общество" к ООО "Колорит" о защите авторских прав истцом оплачена госпошлина 2600 рублей       </t>
    </r>
    <r>
      <rPr>
        <b/>
        <sz val="10"/>
        <rFont val="Times New Roman"/>
        <family val="1"/>
      </rPr>
      <t xml:space="preserve"> Советский суд: </t>
    </r>
    <r>
      <rPr>
        <sz val="10"/>
        <rFont val="Times New Roman"/>
        <family val="1"/>
      </rPr>
      <t>10 ДЕЛ (2-3914,2-2-2746,-22604...)</t>
    </r>
  </si>
  <si>
    <r>
      <t>Советский суд:</t>
    </r>
    <r>
      <rPr>
        <sz val="10"/>
        <rFont val="Times New Roman"/>
        <family val="1"/>
      </rPr>
      <t xml:space="preserve"> 2-567, 2-691, 2-799 </t>
    </r>
    <r>
      <rPr>
        <b/>
        <sz val="10"/>
        <rFont val="Times New Roman"/>
        <family val="1"/>
      </rPr>
      <t>Лениногорский суд:</t>
    </r>
    <r>
      <rPr>
        <sz val="10"/>
        <rFont val="Times New Roman"/>
        <family val="1"/>
      </rPr>
      <t xml:space="preserve"> Дела №02-40/2010, №02-116/2010,</t>
    </r>
  </si>
  <si>
    <r>
      <t xml:space="preserve">Елабужский суд: </t>
    </r>
    <r>
      <rPr>
        <sz val="10"/>
        <rFont val="Times New Roman"/>
        <family val="1"/>
      </rPr>
      <t xml:space="preserve">Дело № 2-900/2010 по иску   Управления Министерства юстиции РФ по РТ к фонду  соц. поддержки населения о ликвидации  </t>
    </r>
    <r>
      <rPr>
        <b/>
        <sz val="10"/>
        <rFont val="Times New Roman"/>
        <family val="1"/>
      </rPr>
      <t xml:space="preserve">Лениногорский суд: </t>
    </r>
    <r>
      <rPr>
        <sz val="10"/>
        <rFont val="Times New Roman"/>
        <family val="1"/>
      </rPr>
      <t xml:space="preserve">Дела №02-158/2010, №02-159/2010, </t>
    </r>
  </si>
  <si>
    <r>
      <t xml:space="preserve">Елабужский суд: </t>
    </r>
    <r>
      <rPr>
        <sz val="10"/>
        <rFont val="Times New Roman"/>
        <family val="1"/>
      </rPr>
      <t xml:space="preserve">Дело № 2-900/2010 по иску   Управления Министерства юстиции РФ по РТ к фонду  соц. поддержки населения о ликвидации   </t>
    </r>
    <r>
      <rPr>
        <b/>
        <sz val="10"/>
        <rFont val="Times New Roman"/>
        <family val="1"/>
      </rPr>
      <t>Лениногорский</t>
    </r>
    <r>
      <rPr>
        <sz val="10"/>
        <rFont val="Times New Roman"/>
        <family val="1"/>
      </rPr>
      <t xml:space="preserve"> суд: Дела №02-40/2010, №02-116/2010, №02-158/2010, №02-159/2010, </t>
    </r>
  </si>
  <si>
    <r>
      <t xml:space="preserve">Менделеевский суд: </t>
    </r>
    <r>
      <rPr>
        <sz val="10"/>
        <rFont val="Times New Roman"/>
        <family val="1"/>
      </rPr>
      <t>Управление Министерства юстиции РФ по РТ к Менделеевской организации Татарской Республиканской организации Всероссийского общества инвалидов - "Общество инвалидов РТ" о ликвидации юридического лица</t>
    </r>
  </si>
  <si>
    <r>
      <t xml:space="preserve">Елабужский суд: </t>
    </r>
    <r>
      <rPr>
        <sz val="10"/>
        <rFont val="Times New Roman"/>
        <family val="1"/>
      </rPr>
      <t xml:space="preserve">Дело № 2-900/2010 по иску   Управления Министерства юстиции РФ по РТ к фонду  соц. поддержки населения о ликвидации   </t>
    </r>
    <r>
      <rPr>
        <b/>
        <sz val="10"/>
        <rFont val="Times New Roman"/>
        <family val="1"/>
      </rPr>
      <t xml:space="preserve">Набережночелнинский суд </t>
    </r>
    <r>
      <rPr>
        <sz val="10"/>
        <rFont val="Times New Roman"/>
        <family val="1"/>
      </rPr>
      <t xml:space="preserve"> №2-218/2010; №2-1947/2010; №2-3515/2010; №2-3529/2010; №2-3860/2010 - </t>
    </r>
  </si>
  <si>
    <r>
      <t xml:space="preserve">Елабужский суд: </t>
    </r>
    <r>
      <rPr>
        <sz val="10"/>
        <rFont val="Times New Roman"/>
        <family val="1"/>
      </rPr>
      <t xml:space="preserve">Дело № 2-900/2010 по иску   Управления Министерства юстиции РФ по РТ к фонду  соц. поддержки населения о ликвидации    </t>
    </r>
    <r>
      <rPr>
        <b/>
        <sz val="10"/>
        <rFont val="Times New Roman"/>
        <family val="1"/>
      </rPr>
      <t>Набережночелнинский</t>
    </r>
    <r>
      <rPr>
        <sz val="10"/>
        <rFont val="Times New Roman"/>
        <family val="1"/>
      </rPr>
      <t xml:space="preserve"> суд  №2-218/2010; №2-1947/2010; №2-3515/2010; №2-3529/2010; №2-3860/2010 - </t>
    </r>
  </si>
  <si>
    <r>
      <t>Набережночелнинский суд</t>
    </r>
    <r>
      <rPr>
        <sz val="10"/>
        <rFont val="Times New Roman"/>
        <family val="1"/>
      </rPr>
      <t xml:space="preserve">: №2-3529/2010 Управление Министерства Юстиции РФ к Общественному движению "Омет",  </t>
    </r>
    <r>
      <rPr>
        <b/>
        <sz val="10"/>
        <rFont val="Times New Roman"/>
        <family val="1"/>
      </rPr>
      <t>Кировский</t>
    </r>
    <r>
      <rPr>
        <sz val="10"/>
        <rFont val="Times New Roman"/>
        <family val="1"/>
      </rPr>
      <t xml:space="preserve"> суд: № 2-277/10 , № 2-571/10., № 2-1347/10. № 2-1436/10</t>
    </r>
  </si>
  <si>
    <r>
      <t xml:space="preserve">Рыбно-Слободский </t>
    </r>
    <r>
      <rPr>
        <sz val="10"/>
        <rFont val="Times New Roman"/>
        <family val="1"/>
      </rPr>
      <t xml:space="preserve">суд: 2-378/2010 Управление МЮ РФ в РТ к Мусульманской религиозной организаци Приход Янчиково Р-Слободского мухтасибата духовного управления мусульман РТ о признании религиозной организации прекратившей свою деятельность  </t>
    </r>
    <r>
      <rPr>
        <b/>
        <sz val="10"/>
        <rFont val="Times New Roman"/>
        <family val="1"/>
      </rPr>
      <t xml:space="preserve">Аксубаевский суд: </t>
    </r>
    <r>
      <rPr>
        <sz val="10"/>
        <rFont val="Times New Roman"/>
        <family val="1"/>
      </rPr>
      <t xml:space="preserve">№ 2-317/2010 по иску Управления Министерства юстиции РФ по РТ к Мусульманской организации -Приходу № 2 Аксубаевского мухтасибата Духовного управления мусульман РТ о признании религиозной организации прекратившей свою деятельность </t>
    </r>
  </si>
  <si>
    <r>
      <t>Елабужский суд</t>
    </r>
    <r>
      <rPr>
        <sz val="10"/>
        <rFont val="Times New Roman"/>
        <family val="1"/>
      </rPr>
      <t xml:space="preserve">: 2-35/2010 по иску Елаб.городского прокурора к Совету МО "Город Елабуги",исполкому МО "Город Елабуги"  </t>
    </r>
    <r>
      <rPr>
        <b/>
        <sz val="10"/>
        <rFont val="Times New Roman"/>
        <family val="1"/>
      </rPr>
      <t xml:space="preserve">Набережночелнинский суд: </t>
    </r>
    <r>
      <rPr>
        <sz val="10"/>
        <rFont val="Times New Roman"/>
        <family val="1"/>
      </rPr>
      <t>7 дел: 1) № 2-119/2010 Управление Министерства Юстиции РФ к Городской детской общественной организации "Танцевально спортивный клуб" СТС" об исключении из ЕГРЮЛ (судья М.Г. Миндубаева); 2) № 2-218/2010 Управление Министерства юстиции РФ к Автозаводской первичной организации г.Наб.Челны  "Общественная организация инвалидов" о признании перкратившей свою деятельность (судья Р.Р.Хафизова); 3) № 2-311/2010 Управление Министерства Юстиции РФ к Негосударственному учреждению "Международная Образующая компания "Эволюция" о ликвидации юридического лица (судья Н.Г. Веретенникова); 4) №2-519/2010 Управление Министерства Юстиции РФ к Автономной некоммерческой организации  по оказанию помощи больным сахарным диабетом "САХДИ" о прекращении деятельности (судья  Н.Г. Веретенникова);  5) № 2-758/2010 Управление Министерства юстиции РФ к НОУДО"Деко-Ракурс" о ликвидации юридического лица (судья З.И. Шакирова); 6)  № 2-1108/2010 Управление Министерства Юстиции РФ к НОУ "Компьтерный центр "Садаликс" о ликвидации юридического лица (судья Д.С. Ушпаева); 7) № 2-1183/2010 Управление Министерства Юстиции РФ к НОУ "Клондайк" о ликвидации юридического лица (судья И.Ш. Абдуллин)</t>
    </r>
  </si>
  <si>
    <r>
      <t>Нижнекамский суд:</t>
    </r>
    <r>
      <rPr>
        <sz val="10"/>
        <rFont val="Times New Roman"/>
        <family val="1"/>
      </rPr>
      <t xml:space="preserve"> №2-565/10 по иску Нижнекамской прокуратуры к букмекерской конторе "Зенит КЗ";№2-507/10 по иску Нижнекамской прокуратуры к ООО "Камгэстеплоэнергострой",2-792/10 по иску Управления Федеральной службы по надзору в сфере связи к редакции газеты"На стройке" </t>
    </r>
    <r>
      <rPr>
        <b/>
        <sz val="10"/>
        <rFont val="Times New Roman"/>
        <family val="1"/>
      </rPr>
      <t xml:space="preserve">Набрежночелнинский суд: </t>
    </r>
    <r>
      <rPr>
        <sz val="10"/>
        <rFont val="Times New Roman"/>
        <family val="1"/>
      </rPr>
      <t>№2-6843/2010 Роскомнадзор к ООО "Издательский дом "Бизнес-Медия" о признании свидетельства о гос. регистрации недействительным (судья И.Ш. Абдуллин); №2-3759/2010 Управление Федеральная Служба по Надзору в сфере связи, информаций, технологий к Коммуникальному учереждению редакция журнала "Аргамак" о признании свидетельства о регистации газеты недействительным, рассмотрено 30.04.2010 г. с удовлетворением иска (судья З.И. Шакирова); №2-4071/2010 Управление Роскомнадзора по РТ к Подростково-молодёжное общественное объединение "Лига" начинающих журналистов  о признании свидетельства гос. регистрации газеты "Кстати обо всём" не действительным, рассмотрено 04.05.2010 с удовлетворением иска (судья И.Ш. Абдуллин) и др.</t>
    </r>
  </si>
  <si>
    <r>
      <t xml:space="preserve">Набережночелнинский суд: </t>
    </r>
    <r>
      <rPr>
        <sz val="10"/>
        <rFont val="Times New Roman"/>
        <family val="1"/>
      </rPr>
      <t xml:space="preserve">2-6276/2010 г. Роскомнадзор к Газета "Милли ризыклар" о признании свидетельства о регистрации газеты недействительной, расм. 29.06.2010 г. с удов. иска ( с. Н.М. Гимаева); 2-5978/2010 г. Роскомнадзор к ОАО "Абаган" о признании свидетельства о регистрации газеты недействительной, расм. 29.06.2010 г. с удов. иска (с. З.И.Шакирова); 2-5535/2010 г. Роскомнадзор к учредителю журнала "Товары, услуги, цены" о признании свидетельства о регистрации журнала недействительным, расм. 17.06.2010 г.  с удов. иска (с. Н.М. Гим аева); 2-5735/2010 г.Роскомнадзор к Институту Управления о признании свидетельства о регистрации журнала недействительным, расм. 21.06.2010 г. с удов. иска (с. И.М. Фарзутдинов) и др. </t>
    </r>
    <r>
      <rPr>
        <b/>
        <sz val="10"/>
        <rFont val="Times New Roman"/>
        <family val="1"/>
      </rPr>
      <t>Вахитовский</t>
    </r>
    <r>
      <rPr>
        <sz val="10"/>
        <rFont val="Times New Roman"/>
        <family val="1"/>
      </rPr>
      <t xml:space="preserve"> суд: 2-1715/10 Управление Федеральной службы по ндзору в сфере связи , информационных технологий и массовых коммуникаций по РТ к Учредитель газеты "Ак Барс" ООО "Спортивно-общественный еженедельник Татарстана "Ак Барс"</t>
    </r>
  </si>
  <si>
    <t>420015 Казань, Пушкина - 70</t>
  </si>
  <si>
    <t>Судебный департамент при ВС РФ</t>
  </si>
  <si>
    <t>Ф.F3r разд.2 стл.10 стр.2&lt;=Ф.F3r разд.2 стл.10 стр.1</t>
  </si>
  <si>
    <t>Ф.F3r разд.2 стл.14 стр.2&lt;=Ф.F3r разд.2 стл.14 стр.1</t>
  </si>
  <si>
    <t>Ф.F3r разд.2 стл.6 стр.2&lt;=Ф.F3r разд.2 стл.6 стр.1</t>
  </si>
  <si>
    <t>Ф.F3r разд.2 стл.2 стр.2&lt;=Ф.F3r разд.2 стл.2 стр.1</t>
  </si>
  <si>
    <t>Ф.F3r разд.2 стл.15 стр.2&lt;=Ф.F3r разд.2 стл.15 стр.1</t>
  </si>
  <si>
    <t>Ф.F3r разд.1 стл.10 стр.26=Ф.F3r разд.1 стл.3 стр.26+Ф.F3r разд.1 сумма стл.7-9 стр.26</t>
  </si>
  <si>
    <t>Ф.F3r разд.1 стл.10 стр.59=Ф.F3r разд.1 стл.3 стр.59+Ф.F3r разд.1 сумма стл.7-9 стр.59</t>
  </si>
  <si>
    <t>Ф.F3r разд.1 стл.10 стр.29=Ф.F3r разд.1 стл.3 стр.29+Ф.F3r разд.1 сумма стл.7-9 стр.29</t>
  </si>
  <si>
    <t>Ф.F3r разд.1 стл.10 стр.74=Ф.F3r разд.1 стл.3 стр.74+Ф.F3r разд.1 сумма стл.7-9 стр.74</t>
  </si>
  <si>
    <t>Ф.F3r разд.1 стл.10 стр.14=Ф.F3r разд.1 стл.3 стр.14+Ф.F3r разд.1 сумма стл.7-9 стр.14</t>
  </si>
  <si>
    <t>Ф.F3r разд.1 стл.10 стр.48=Ф.F3r разд.1 стл.3 стр.48+Ф.F3r разд.1 сумма стл.7-9 стр.48</t>
  </si>
  <si>
    <t>Ф.F3r разд.1 сумма стл.1-2 стр.40=Ф.F3r разд.1 стл.10 стр.40+Ф.F3r разд.1 стл.12 стр.40</t>
  </si>
  <si>
    <t>Ф.F3r разд.1 сумма стл.1-2 стр.74=Ф.F3r разд.1 стл.10 стр.74+Ф.F3r разд.1 стл.12 стр.74</t>
  </si>
  <si>
    <t>Ф.F3r разд.1 сумма стл.1-2 стр.28=Ф.F3r разд.1 стл.10 стр.28+Ф.F3r разд.1 стл.12 стр.28</t>
  </si>
  <si>
    <t>Ф.F3r разд.1 сумма стл.1-2 стр.13=Ф.F3r разд.1 стл.10 стр.13+Ф.F3r разд.1 стл.12 стр.13</t>
  </si>
  <si>
    <t>Ф.F3r разд.1 сумма стл.1-2 стр.77=Ф.F3r разд.1 стл.10 стр.77+Ф.F3r разд.1 стл.12 стр.77</t>
  </si>
  <si>
    <t>Ф.F3r разд.1 сумма стл.1-2 стр.47=Ф.F3r разд.1 стл.10 стр.47+Ф.F3r разд.1 стл.12 стр.47</t>
  </si>
  <si>
    <t>Ф.F3r разд.1 сумма стл.1-2 стр.62=Ф.F3r разд.1 стл.10 стр.62+Ф.F3r разд.1 стл.12 стр.62</t>
  </si>
  <si>
    <t>Ф.F3r разд.1 сумма стл.1-2 стр.2=Ф.F3r разд.1 стл.10 стр.2+Ф.F3r разд.1 стл.12 стр.2</t>
  </si>
  <si>
    <t>Ф.F3r разд.1 сумма стл.1-2 стр.32=Ф.F3r разд.1 стл.10 стр.32+Ф.F3r разд.1 стл.12 стр.32</t>
  </si>
  <si>
    <t>Ф.F3r разд.1 сумма стл.1-2 стр.17=Ф.F3r разд.1 стл.10 стр.17+Ф.F3r разд.1 стл.12 стр.17</t>
  </si>
  <si>
    <t>Ф.F3r разд.1 сумма стл.1-2 стр.81=Ф.F3r разд.1 стл.10 стр.81+Ф.F3r разд.1 стл.12 стр.81</t>
  </si>
  <si>
    <t>В разд.3 стр.1 гр.1 должна быть меньше или равна стр.83 гр.2 разд.1(рмо-нов)</t>
  </si>
  <si>
    <t xml:space="preserve">В разд.3 стл.1 стр.16 должна быть меньше или равна стл.1 стр.15 (рмо-нов) </t>
  </si>
  <si>
    <t>В разд.3 стл.1 стр.33 должна быть меньше или равна разд.1 стл.4 стр.46 (РМО- нов оранж для мир)</t>
  </si>
  <si>
    <t>Ф.F3r разд.2 стл.1 стр.6=Ф.F3r разд.1 стл.1 стр.46</t>
  </si>
  <si>
    <r>
      <t xml:space="preserve">Набережночелнинский суд: </t>
    </r>
    <r>
      <rPr>
        <sz val="11"/>
        <rFont val="Times New Roman"/>
        <family val="1"/>
      </rPr>
      <t>2 судебных поручения: 1) 15.01.2010 судом возвращено без исполнения суд.поручение Коминтерновского райсуда Одесской обл. Украины о вручении док-тов и пр-ве отдельных проц.действй в отн.ответчика Кузнецова А.Г.; 2) 21.01.2010 исполнено суд.поручение ноты Посольства Автсрийской Республики в РФ и поручение участкового суда Куфштайна Автрийской респ-ки о допросе  в качестве отв-ка Сенн Л.В.</t>
    </r>
  </si>
  <si>
    <r>
      <t>Елабужский суд:</t>
    </r>
    <r>
      <rPr>
        <sz val="10"/>
        <rFont val="Times New Roman"/>
        <family val="1"/>
      </rPr>
      <t xml:space="preserve"> 2-35/2010-по иску Елабужского городского прокурора к Совету МО "Город Елабуга", МО "Город Елабуга"; 2-616/2010-по иску  ООО "Тепма" к отделению по Елабуге и Елаб. Району Управления Федерального казначейства ; 2-884/2010-по иску ОО "Российское Авторское общество" (РАО) к ООО "Оптовик </t>
    </r>
    <r>
      <rPr>
        <b/>
        <sz val="10"/>
        <rFont val="Times New Roman"/>
        <family val="1"/>
      </rPr>
      <t>Набережночелнинский суд</t>
    </r>
    <r>
      <rPr>
        <sz val="10"/>
        <rFont val="Times New Roman"/>
        <family val="1"/>
      </rPr>
      <t xml:space="preserve">: 2-4835/2010 г., 2-5457/2010 г., 2-5458/2010 г., 2-5908/2010 г., 2-6843/2010 г. </t>
    </r>
    <r>
      <rPr>
        <b/>
        <sz val="10"/>
        <rFont val="Times New Roman"/>
        <family val="1"/>
      </rPr>
      <t xml:space="preserve"> Актанышский суд: </t>
    </r>
    <r>
      <rPr>
        <sz val="10"/>
        <rFont val="Times New Roman"/>
        <family val="1"/>
      </rPr>
      <t>1)Дело №2-92 по иску Исполнительного комитета Актанышского муниципального района к ООО "Киров"  2)Дело №2-443 по иску Исполнительного комитета Актанышского муниципального района к ООО "Тургай"  3)Дело №2-444 по иску Исполнительного комитета Актанышского муниципального района к ООО "Башак"  4) Дело №2-463 по иску Исполнительного комитета Актанышского муниципального района к ООО "Чишма" 5) Дело №2-464 по иску Исполнительного комитета Актанышского муниципального района к  ООО "Саф"  6)Дело №2-465 по иску Исполнительного комитета Актанышского муниципального района к ООО "Нива".</t>
    </r>
  </si>
  <si>
    <r>
      <t>Нижнекамский суд:</t>
    </r>
    <r>
      <rPr>
        <sz val="10"/>
        <rFont val="Times New Roman"/>
        <family val="1"/>
      </rPr>
      <t xml:space="preserve"> дела: 2-315/10 по иску Камстройпроект к ОАО СК"Итиль";2-565/10 по иску Нижнекамской прокуратуры к букмекерской конторе "Зенит КЗ";2-982/10 по иску Совет Дома 21 к ООО трест КЖКО;  </t>
    </r>
    <r>
      <rPr>
        <b/>
        <sz val="10"/>
        <rFont val="Times New Roman"/>
        <family val="1"/>
      </rPr>
      <t>Набережночелнинский суд</t>
    </r>
    <r>
      <rPr>
        <sz val="10"/>
        <rFont val="Times New Roman"/>
        <family val="1"/>
      </rPr>
      <t>: 2-4835/2010 г., 2-5457/2010 г., 2-5458/2010 г., 2-5908/2010 г., 2-6843/2010 г.</t>
    </r>
  </si>
  <si>
    <r>
      <t>Советский суд:</t>
    </r>
    <r>
      <rPr>
        <sz val="10"/>
        <rFont val="Times New Roman"/>
        <family val="1"/>
      </rPr>
      <t xml:space="preserve"> № 1420 РАО к ООО"Максим" взыскание задолженности</t>
    </r>
  </si>
  <si>
    <t>Ф.F3r разд.1 сумма стл.1-2 стр.51=Ф.F3r разд.1 стл.10 стр.51+Ф.F3r разд.1 стл.12 стр.51</t>
  </si>
  <si>
    <t>Ф.F3r разд.1 сумма стл.1-2 стр.66=Ф.F3r разд.1 стл.10 стр.66+Ф.F3r разд.1 стл.12 стр.66</t>
  </si>
  <si>
    <t>Ф.F3r разд.1 сумма стл.1-2 стр.37=Ф.F3r разд.1 стл.10 стр.37+Ф.F3r разд.1 стл.12 стр.37</t>
  </si>
  <si>
    <t>Ф.F3r разд.1 сумма стл.1-2 стр.67=Ф.F3r разд.1 стл.10 стр.67+Ф.F3r разд.1 стл.12 стр.67</t>
  </si>
  <si>
    <t>Ф.F3r разд.1 сумма стл.1-2 стр.22=Ф.F3r разд.1 стл.10 стр.22+Ф.F3r разд.1 стл.12 стр.22</t>
  </si>
  <si>
    <t>Ф.F3r разд.1 сумма стл.1-2 стр.52=Ф.F3r разд.1 стл.10 стр.52+Ф.F3r разд.1 стл.12 стр.52</t>
  </si>
  <si>
    <t>Ф.F3r разд.1 сумма стл.1-2 стр.7=Ф.F3r разд.1 стл.10 стр.7+Ф.F3r разд.1 стл.12 стр.7</t>
  </si>
  <si>
    <t>Ф.F3r разд.1 сумма стл.1-2 стр.41=Ф.F3r разд.1 стл.10 стр.41+Ф.F3r разд.1 стл.12 стр.41</t>
  </si>
  <si>
    <t>Ф.F3r разд.1 сумма стл.1-2 стр.71=Ф.F3r разд.1 стл.10 стр.71+Ф.F3r разд.1 стл.12 стр.71</t>
  </si>
  <si>
    <t>Ф.F3r разд.1 сумма стл.1-2 стр.56=Ф.F3r разд.1 стл.10 стр.56+Ф.F3r разд.1 стл.12 стр.56</t>
  </si>
  <si>
    <t>Ф.F3r разд.1 сумма стл.1-2 стр.26=Ф.F3r разд.1 стл.10 стр.26+Ф.F3r разд.1 стл.12 стр.26</t>
  </si>
  <si>
    <t>Ф.F3r разд.1 сумма стл.1-2 стр.11=Ф.F3r разд.1 стл.10 стр.11+Ф.F3r разд.1 стл.12 стр.11</t>
  </si>
  <si>
    <t>Ф.F3r разд.1 сумма стл.1-2 стр.29=Ф.F3r разд.1 стл.10 стр.29+Ф.F3r разд.1 стл.12 стр.29</t>
  </si>
  <si>
    <t>Ф.F3r разд.1 сумма стл.1-2 стр.14=Ф.F3r разд.1 стл.10 стр.14+Ф.F3r разд.1 стл.12 стр.14</t>
  </si>
  <si>
    <t>Ф.F3r разд.1 сумма стл.1-2 стр.59=Ф.F3r разд.1 стл.10 стр.59+Ф.F3r разд.1 стл.12 стр.59</t>
  </si>
  <si>
    <t>Ф.F3r разд.1 сумма стл.1-2 стр.44=Ф.F3r разд.1 стл.10 стр.44+Ф.F3r разд.1 стл.12 стр.44</t>
  </si>
  <si>
    <t>Ф.F3r разд.1 сумма стл.1-2 стр.78=Ф.F3r разд.1 стл.10 стр.78+Ф.F3r разд.1 стл.12 стр.78</t>
  </si>
  <si>
    <t>Ф.F3r разд.1 сумма стл.1-2 стр.33=Ф.F3r разд.1 стл.10 стр.33+Ф.F3r разд.1 стл.12 стр.33</t>
  </si>
  <si>
    <t>Ф.F3r разд.1 сумма стл.1-2 стр.18=Ф.F3r разд.1 стл.10 стр.18+Ф.F3r разд.1 стл.12 стр.18</t>
  </si>
  <si>
    <t>Ф.F3r разд.1 сумма стл.1-2 стр.63=Ф.F3r разд.1 стл.10 стр.63+Ф.F3r разд.1 стл.12 стр.63</t>
  </si>
  <si>
    <t>Ф.F3r разд.1 сумма стл.1-2 стр.48=Ф.F3r разд.1 стл.10 стр.48+Ф.F3r разд.1 стл.12 стр.48</t>
  </si>
  <si>
    <t>Ф.F3r разд.1 сумма стл.1-2 стр.82=Ф.F3r разд.1 стл.10 стр.82+Ф.F3r разд.1 стл.12 стр.82</t>
  </si>
  <si>
    <t>Ф.F3r разд.1 сумма стл.1-2 стр.3=Ф.F3r разд.1 стл.10 стр.3+Ф.F3r разд.1 стл.12 стр.3</t>
  </si>
  <si>
    <t>Ф.F3r разд.1 стл.11 стр.14&lt;=Ф.F3r разд.1 стл.10 стр.14</t>
  </si>
  <si>
    <t>В разд.1 стл.11 должен быть меньше или равен стл.10 в строках 1-83 (рмо)</t>
  </si>
  <si>
    <t>Ф.F3r разд.1 стл.11 стр.44&lt;=Ф.F3r разд.1 стл.10 стр.44</t>
  </si>
  <si>
    <t>Ф.F3r разд.1 стл.11 стр.63&lt;=Ф.F3r разд.1 стл.10 стр.63</t>
  </si>
  <si>
    <t>Ф.F3r разд.1 стл.11 стр.29&lt;=Ф.F3r разд.1 стл.10 стр.29</t>
  </si>
  <si>
    <t>Ф.F3r разд.1 стл.11 стр.78&lt;=Ф.F3r разд.1 стл.10 стр.78</t>
  </si>
  <si>
    <t>Ф.F3r разд.4 стл.1 сумма стр.1-6=Ф.F3r разд.1 стл.7 стр.83</t>
  </si>
  <si>
    <t>В разд.4 стл.1 сумма строк 1-6 должна быть равна разд.1 стл.7 стр.83 (рмо-нов)</t>
  </si>
  <si>
    <t>Ф.F3r разд.3 стл.1 стр.42&gt;0</t>
  </si>
  <si>
    <t>В разд.3 стл.1 стр.41 и 42 значение должно быть больше нуля</t>
  </si>
  <si>
    <t>Ф.F3r разд.3 стл.1 стр.41&gt;0</t>
  </si>
  <si>
    <t>Ф.F3r разд.3 стл.1 стр.24=0</t>
  </si>
  <si>
    <t>В разд. 3  строка 24  не должна заполняться</t>
  </si>
  <si>
    <t>Ф.F3r разд.3 стл.1 сумма стр.15-16&lt;=Ф.F3r разд.1 стл.10 стр.83</t>
  </si>
  <si>
    <t>В разд.3 сумма стр.15-16 должна быть меньше или равна разд.1 стл.10 стр.83</t>
  </si>
  <si>
    <t>Ф.F3r разд.3 стл.1 стр.34&gt;=Ф.F3r разд.1 стл.2 стр.83+Ф.F3r разд.3 стл.1 стр.36+Ф.F3r разд.3 стл.1 стр.37</t>
  </si>
  <si>
    <t>В разд.3 стр.34 должна быть больше или равна сумме гр.2 стр.83 разд.1 и стр.36 и 37 разд.3 (учитываются только дела по 1 инстанции!)</t>
  </si>
  <si>
    <t>Ф.F3r разд.1 стл.15 стр.9=0</t>
  </si>
  <si>
    <t>В разд.1 гр.15 стр.9 не должна заполняться</t>
  </si>
  <si>
    <t>Ф.F3r разд.1 стл.15 стр.33=0</t>
  </si>
  <si>
    <t>В разд.1 гр.15 стр.32-33 не должна заполняться</t>
  </si>
  <si>
    <t>Ф.F3r разд.1 стл.15 стр.32=0</t>
  </si>
  <si>
    <t>Ф.F3r разд.1 стл.15 стр.60=0</t>
  </si>
  <si>
    <t>В разд.1 гр.15 стр.60 не должна заполняться</t>
  </si>
  <si>
    <t>Ф.F3r разд.1 стл.16 стр.77=0</t>
  </si>
  <si>
    <t>В разд.1 гр.16 стр.67-82 не должны заполняться</t>
  </si>
  <si>
    <t>Ф.F3r разд.1 стл.16 стр.81=0</t>
  </si>
  <si>
    <t>Ф.F3r разд.1 стл.16 стр.74=0</t>
  </si>
  <si>
    <t>Ф.F3r разд.1 стл.16 стр.78=0</t>
  </si>
  <si>
    <t>Ф.F3r разд.1 стл.16 стр.70=0</t>
  </si>
  <si>
    <t>Ф.F3r разд.1 стл.16 стр.82=0</t>
  </si>
  <si>
    <t>Ф.F3r разд.1 стл.16 стр.67=0</t>
  </si>
  <si>
    <t>Ф.F3r разд.1 стл.16 стр.75=0</t>
  </si>
  <si>
    <t>Ф.F3r разд.1 стл.16 стр.71=0</t>
  </si>
  <si>
    <t>Ф.F3r разд.1 стл.10 стр.55=Ф.F3r разд.1 стл.3 стр.55+Ф.F3r разд.1 сумма стл.7-9 стр.55</t>
  </si>
  <si>
    <t>Ф.F3r разд.1 стл.10 стр.62=Ф.F3r разд.1 стл.3 стр.62+Ф.F3r разд.1 сумма стл.7-9 стр.62</t>
  </si>
  <si>
    <t>Ф.F3r разд.1 стл.5 стр.1=0</t>
  </si>
  <si>
    <t>В разд.1 стр.1-2 стл. 5  не должны заполняться</t>
  </si>
  <si>
    <t>Ф.F3r разд.1 стл.5 стр.2=0</t>
  </si>
  <si>
    <t>Ф.F3r разд.1 стл.5 сумма стр.4-9=0</t>
  </si>
  <si>
    <t>В разд.1 стр.4-9 стл.5 не должны заполняться</t>
  </si>
  <si>
    <t>Ф.F3r разд.1 стл.5 стр.11=0</t>
  </si>
  <si>
    <t>В разд.1 стр.11-20 стл.5 не должны заполняться</t>
  </si>
  <si>
    <t>Ф.F3r разд.1 стл.5 стр.12=0</t>
  </si>
  <si>
    <t>Ф.F3r разд.1 стл.5 стр.13=0</t>
  </si>
  <si>
    <t>Ф.F3r разд.1 стл.5 стр.14=0</t>
  </si>
  <si>
    <t>Ф.F3r разд.1 стл.5 стр.15=0</t>
  </si>
  <si>
    <t>Ф.F3r разд.1 стл.5 стр.16=0</t>
  </si>
  <si>
    <t>Ф.F3r разд.1 стл.5 стр.17=0</t>
  </si>
  <si>
    <t>Ф.F3r разд.1 стл.5 стр.18=0</t>
  </si>
  <si>
    <t>Ф.F3r разд.1 стл.5 стр.19=0</t>
  </si>
  <si>
    <t>Ф.F3r разд.1 стл.5 стр.20=0</t>
  </si>
  <si>
    <t>Ф.F3r разд.1 стл.5 стр.22=0</t>
  </si>
  <si>
    <t>В разд.1 стр.22-29 стл.5 не должны заполняться</t>
  </si>
  <si>
    <t>Ф.F3r разд.1 стл.5 стр.23=0</t>
  </si>
  <si>
    <t>Ф.F3r разд.1 стл.5 стр.24=0</t>
  </si>
  <si>
    <t>Ф.F3r разд.1 стл.5 стр.25=0</t>
  </si>
  <si>
    <t>Ф.F3r разд.1 стл.5 стр.26=0</t>
  </si>
  <si>
    <t>Ф.F3r разд.1 стл.5 стр.27=0</t>
  </si>
  <si>
    <t>Ф.F3r разд.1 стл.5 стр.28=0</t>
  </si>
  <si>
    <t>Ф.F3r разд.1 стл.5 стр.29=0</t>
  </si>
  <si>
    <t>Ф.F3r разд.1 стл.5 стр.31=0</t>
  </si>
  <si>
    <t>В разд.1 стр.31-57 стл.5 не должны заполняться</t>
  </si>
  <si>
    <t>Ф.F3r разд.1 стл.5 стр.32=0</t>
  </si>
  <si>
    <t>Ф.F3r разд.1 стл.5 стр.33=0</t>
  </si>
  <si>
    <t>Ф.F3r разд.1 стл.5 стр.34=0</t>
  </si>
  <si>
    <t>Ф.F3r разд.1 стл.5 стр.35=0</t>
  </si>
  <si>
    <t>Ф.F3r разд.1 стл.5 стр.36=0</t>
  </si>
  <si>
    <t>Ф.F3r разд.1 стл.5 стр.37=0</t>
  </si>
  <si>
    <t>Ф.F3r разд.1 стл.5 стр.38=0</t>
  </si>
  <si>
    <t>Ф.F3r разд.1 стл.5 стр.39=0</t>
  </si>
  <si>
    <t>Ф.F3r разд.1 стл.5 стр.40=0</t>
  </si>
  <si>
    <t>Ф.F3r разд.1 стл.5 стр.41=0</t>
  </si>
  <si>
    <t>Ф.F3r разд.1 стл.5 стр.42=0</t>
  </si>
  <si>
    <t>Ф.F3r разд.1 стл.5 стр.43=0</t>
  </si>
  <si>
    <t>Ф.F3r разд.1 стл.5 стр.44=0</t>
  </si>
  <si>
    <t>Ф.F3r разд.1 стл.5 стр.45=0</t>
  </si>
  <si>
    <t>Ф.F3r разд.1 стл.5 стр.47=0</t>
  </si>
  <si>
    <t>Ф.F3r разд.1 стл.5 стр.48=0</t>
  </si>
  <si>
    <t>Ф.F3r разд.1 стл.5 стр.49=0</t>
  </si>
  <si>
    <t>Ф.F3r разд.1 стл.5 стр.50=0</t>
  </si>
  <si>
    <t>Ф.F3r разд.1 стл.5 стр.51=0</t>
  </si>
  <si>
    <t>Ф.F3r разд.1 стл.5 стр.52=0</t>
  </si>
  <si>
    <t>Ф.F3r разд.1 стл.5 стр.53=0</t>
  </si>
  <si>
    <t>Ф.F3r разд.1 стл.5 стр.54=0</t>
  </si>
  <si>
    <t>Ф.F3r разд.1 стл.5 стр.55=0</t>
  </si>
  <si>
    <t>Ф.F3r разд.1 стл.5 стр.56=0</t>
  </si>
  <si>
    <t>Ф.F3r разд.1 стл.5 стр.57=0</t>
  </si>
  <si>
    <t>В разд.1 стр.59-82 стл.5 не должны заполняться</t>
  </si>
  <si>
    <t>Ф.F3r разд.1 стл.13 сумма стр.67-81=Ф.F3r разд.1 стл.13 стр.82</t>
  </si>
  <si>
    <t>Передано вышестоящим судом по подсудности (ст.33 ч.2 п.4 ГПК РФ)</t>
  </si>
  <si>
    <t>Ф.F3r разд.1 стл.16 стр.76=0</t>
  </si>
  <si>
    <t>Ф.F3r разд.1 стл.16 стр.72=0</t>
  </si>
  <si>
    <t>Ф.F3r разд.1 стл.16 стр.79=0</t>
  </si>
  <si>
    <t>Ф.F3r разд.1 стл.16 стр.73=0</t>
  </si>
  <si>
    <t>Ф.F3r разд.1 стл.16 стр.80=0</t>
  </si>
  <si>
    <t>Ф.F3r разд.1 стл.16 стр.69=0</t>
  </si>
  <si>
    <t>Ф.F3r разд.3 стл.1 стр.32=0</t>
  </si>
  <si>
    <t>В разд.3 стр.32 не должна заполняться (м)</t>
  </si>
  <si>
    <t>Ф.F3r разд.1 стл.12 стр.46=0</t>
  </si>
  <si>
    <t>Стр.46 разд.1 должна быть равна нулю (м-нов)</t>
  </si>
  <si>
    <t>Ф.F3r разд.1 стл.16 стр.46=0</t>
  </si>
  <si>
    <t>Ф.F3r разд.2 стл.3 стр.3=Ф.F3r разд.2 стл.4 стр.3+Ф.F3r разд.2 стл.6 стр.3</t>
  </si>
  <si>
    <t>Ф.F3r разд.2 стл.3 стр.5=Ф.F3r разд.2 стл.4 стр.5+Ф.F3r разд.2 стл.6 стр.5</t>
  </si>
  <si>
    <t>Ф.F3r разд.2 стл.3 стр.1=Ф.F3r разд.2 стл.4 стр.1+Ф.F3r разд.2 стл.6 стр.1</t>
  </si>
  <si>
    <t>Ф.F3r разд.2 стл.10 стр.6=Ф.F3r разд.2 стл.3 стр.6+Ф.F3r разд.2 сумма стл.7-9 стр.6</t>
  </si>
  <si>
    <t>В разд.2 стл.10 в стр.1-6 должен быть равен сумме стл.3 и стл.7-9 в стр.1-6(рмо)</t>
  </si>
  <si>
    <t>Ф.F3r разд.2 стл.10 стр.1=Ф.F3r разд.2 стл.3 стр.1+Ф.F3r разд.2 сумма стл.7-9 стр.1</t>
  </si>
  <si>
    <t>Ф.F3r разд.2 стл.10 стр.4=Ф.F3r разд.2 стл.3 стр.4+Ф.F3r разд.2 сумма стл.7-9 стр.4</t>
  </si>
  <si>
    <t>Ф.F3r разд.2 стл.10 стр.2=Ф.F3r разд.2 стл.3 стр.2+Ф.F3r разд.2 сумма стл.7-9 стр.2</t>
  </si>
  <si>
    <t>Ф.F3r разд.2 стл.10 стр.3=Ф.F3r разд.2 стл.3 стр.3+Ф.F3r разд.2 сумма стл.7-9 стр.3</t>
  </si>
  <si>
    <t>Ф.F3r разд.3 стл.1 сумма стр.2-6&lt;=Ф.F3r разд.1 стл.10 стр.83</t>
  </si>
  <si>
    <t>В разд.3 стл.1 сумма стр.2-6 должна быть меньше или равна разд.1 стл.10 стр.83 (рмо)</t>
  </si>
  <si>
    <t>Ф.F3r разд.3 стл.1 стр.19&lt;=Ф.F3r разд.1 стл.3 стр.83</t>
  </si>
  <si>
    <t>В разд.3 стл.1 стр.19 должна быть меньше или равна разд.1 стл.3 стр.83(РМО)</t>
  </si>
  <si>
    <t>Ф.F3r разд.3 стл.1 сумма стр.7-11&lt;=Ф.F3r разд.1 стл.12 стр.83</t>
  </si>
  <si>
    <t>В разд.3 сумма стр.7-11 должна быть меньше или равна разд.1 стл.12 стр.83 (рмо)</t>
  </si>
  <si>
    <t>Ф.F3r разд.3 стл.1 стр.17=Ф.F3r разд.1 стл.5 стр.83</t>
  </si>
  <si>
    <t>В разд.3 стл.1 стр.17 должна быть равна разд.1 стл.5 стр.83(рмо)</t>
  </si>
  <si>
    <t>Ф.F3r разд.3 стл.1 стр.20&lt;=Ф.F3r разд.3 стл.1 стр.19</t>
  </si>
  <si>
    <t>В разд.3 стл.1 стр.20 должна быть меньше или равна разд.3 стл.1 стр.19(рмо)</t>
  </si>
  <si>
    <t>Ф.F3r разд.2 стл.10 стр.1+Ф.F3r разд.2 стл.10 стр.3+Ф.F3r разд.2 стл.10 стр.5+Ф.F3r разд.2 стл.10 стр.6=Ф.F3r разд.1 стл.10 стр.58</t>
  </si>
  <si>
    <t>Ф.F3r разд.2 стл.3 стр.1+Ф.F3r разд.2 стл.3 стр.3+Ф.F3r разд.2 стл.3 стр.5+Ф.F3r разд.2 стл.3 стр.6=Ф.F3r разд.1 стл.3 стр.58</t>
  </si>
  <si>
    <t>Ф.F3r разд.2 стл.14 стр.1+Ф.F3r разд.2 стл.14 стр.3+Ф.F3r разд.2 стл.14 стр.5+Ф.F3r разд.2 стл.14 стр.6=Ф.F3r разд.1 стл.14 стр.58</t>
  </si>
  <si>
    <t>Ф.F3r разд.2 стл.2 стр.6=Ф.F3r разд.1 стл.2 стр.46</t>
  </si>
  <si>
    <t>Ф.F3r разд.2 стл.3 стр.6=Ф.F3r разд.1 стл.3 стр.46</t>
  </si>
  <si>
    <t>Ф.F3r разд.2 стл.4 стр.6=Ф.F3r разд.1 стл.4 стр.46</t>
  </si>
  <si>
    <t>Ф.F3r разд.2 стл.5 стр.6=Ф.F3r разд.1 стл.5 стр.46</t>
  </si>
  <si>
    <t>Ф.F3r разд.2 стл.6 стр.6=Ф.F3r разд.1 стл.6 стр.46</t>
  </si>
  <si>
    <t>Ф.F3r разд.2 стл.7 стр.6=Ф.F3r разд.1 стл.7 стр.46</t>
  </si>
  <si>
    <t>Ф.F3r разд.2 стл.8 стр.6=Ф.F3r разд.1 стл.8 стр.46</t>
  </si>
  <si>
    <t>Ф.F3r разд.2 стл.9 стр.6=Ф.F3r разд.1 стл.9 стр.46</t>
  </si>
  <si>
    <t>Ф.F3r разд.2 стл.10 стр.6=Ф.F3r разд.1 стл.10 стр.46</t>
  </si>
  <si>
    <t>Ф.F3r разд.2 стл.11 стр.6=Ф.F3r разд.1 стл.11 стр.46</t>
  </si>
  <si>
    <t>Ф.F3r разд.2 стл.12 стр.6=Ф.F3r разд.1 стл.12 стр.46</t>
  </si>
  <si>
    <t>Ф.F3r разд.2 стл.13 стр.6=Ф.F3r разд.1 стл.13 стр.46</t>
  </si>
  <si>
    <t>Ф.F3r разд.2 стл.14 стр.6=Ф.F3r разд.1 стл.14 стр.46</t>
  </si>
  <si>
    <t>Ф.F3r разд.2 стл.15 стр.6=Ф.F3r разд.1 стл.15 стр.46</t>
  </si>
  <si>
    <t>Ф.F3r разд.2 стл.16 стр.6=Ф.F3r разд.1 стл.16 стр.46</t>
  </si>
  <si>
    <t>Ф.F3r разд.2 стл.17 стр.6=Ф.F3r разд.1 стл.17 стр.46</t>
  </si>
  <si>
    <t>Ф.F3r разд.2 стл.11 стр.2&lt;=Ф.F3r разд.2 стл.11 стр.1</t>
  </si>
  <si>
    <t>Ф.F3r разд.2 стл.8 стр.2&lt;=Ф.F3r разд.2 стл.8 стр.1</t>
  </si>
  <si>
    <t>Ф.F3r разд.2 стл.1 стр.2&lt;=Ф.F3r разд.2 стл.1 стр.1</t>
  </si>
  <si>
    <t>Ф.F3r разд.2 стл.16 стр.2&lt;=Ф.F3r разд.2 стл.16 стр.1</t>
  </si>
  <si>
    <t>Ф.F3r разд.2 стл.4 стр.2&lt;=Ф.F3r разд.2 стл.4 стр.1</t>
  </si>
  <si>
    <t>Ф.F3r разд.2 стл.7 стр.2&lt;=Ф.F3r разд.2 стл.7 стр.1</t>
  </si>
  <si>
    <t>Ф.F3r разд.2 стл.3 стр.2&lt;=Ф.F3r разд.2 стл.3 стр.1</t>
  </si>
  <si>
    <t>Ф.F3r разд.2 стл.12 стр.2&lt;=Ф.F3r разд.2 стл.12 стр.1</t>
  </si>
  <si>
    <t>Ф.F3r разд.2 стл.10 стр.4&lt;=Ф.F3r разд.2 стл.10 стр.3</t>
  </si>
  <si>
    <t>В разд.2 стр.4 должна быть меньше или равна стр.3 (рмо-нов)</t>
  </si>
  <si>
    <t>Ф.F3r разд.2 стл.5 стр.4&lt;=Ф.F3r разд.2 стл.5 стр.3</t>
  </si>
  <si>
    <t>Ф.F3r разд.2 стл.16 стр.4&lt;=Ф.F3r разд.2 стл.16 стр.3</t>
  </si>
  <si>
    <t>Ф.F3r разд.2 стл.1 стр.4&lt;=Ф.F3r разд.2 стл.1 стр.3</t>
  </si>
  <si>
    <t>Ф.F3r разд.2 стл.14 стр.4&lt;=Ф.F3r разд.2 стл.14 стр.3</t>
  </si>
  <si>
    <t>Ф.F3r разд.2 стл.6 стр.4&lt;=Ф.F3r разд.2 стл.6 стр.3</t>
  </si>
  <si>
    <t>Ф.F3r разд.2 стл.2 стр.4&lt;=Ф.F3r разд.2 стл.2 стр.3</t>
  </si>
  <si>
    <t>Ф.F3r разд.2 стл.17 стр.4&lt;=Ф.F3r разд.2 стл.17 стр.3</t>
  </si>
  <si>
    <t>Ф.F3r разд.1 стл.3 стр.30=Ф.F3r разд.1 стл.4 стр.30+Ф.F3r разд.1 стл.6 стр.30</t>
  </si>
  <si>
    <t>Ф.F3r разд.1 стл.3 стр.15=Ф.F3r разд.1 стл.4 стр.15+Ф.F3r разд.1 стл.6 стр.15</t>
  </si>
  <si>
    <t>Ф.F3r разд.1 стл.3 стр.45=Ф.F3r разд.1 стл.4 стр.45+Ф.F3r разд.1 стл.6 стр.45</t>
  </si>
  <si>
    <t>Ф.F3r разд.1 стл.3 стр.75=Ф.F3r разд.1 стл.4 стр.75+Ф.F3r разд.1 стл.6 стр.75</t>
  </si>
  <si>
    <t>Ф.F3r разд.1 стл.3 стр.26=Ф.F3r разд.1 стл.4 стр.26+Ф.F3r разд.1 стл.6 стр.26</t>
  </si>
  <si>
    <t>Ф.F3r разд.1 стл.3 стр.56=Ф.F3r разд.1 стл.4 стр.56+Ф.F3r разд.1 стл.6 стр.56</t>
  </si>
  <si>
    <t>Ф.F3r разд.1 стл.3 стр.11=Ф.F3r разд.1 стл.4 стр.11+Ф.F3r разд.1 стл.6 стр.11</t>
  </si>
  <si>
    <t>Ф.F3r разд.1 стл.3 стр.23=Ф.F3r разд.1 стл.4 стр.23+Ф.F3r разд.1 стл.6 стр.23</t>
  </si>
  <si>
    <t>Ф.F3r разд.1 стл.3 стр.8=Ф.F3r разд.1 стл.4 стр.8+Ф.F3r разд.1 стл.6 стр.8</t>
  </si>
  <si>
    <t>Ф.F3r разд.1 стл.3 стр.41=Ф.F3r разд.1 стл.4 стр.41+Ф.F3r разд.1 стл.6 стр.41</t>
  </si>
  <si>
    <t>Ф.F3r разд.1 стл.3 стр.4=Ф.F3r разд.1 стл.4 стр.4+Ф.F3r разд.1 стл.6 стр.4</t>
  </si>
  <si>
    <t>Ф.F3r разд.1 стл.3 стр.83=Ф.F3r разд.1 стл.4 стр.83+Ф.F3r разд.1 стл.6 стр.83</t>
  </si>
  <si>
    <t>Ф.F3r разд.1 стл.3 стр.38=Ф.F3r разд.1 стл.4 стр.38+Ф.F3r разд.1 стл.6 стр.38</t>
  </si>
  <si>
    <t>Ф.F3r разд.1 стл.3 стр.68=Ф.F3r разд.1 стл.4 стр.68+Ф.F3r разд.1 стл.6 стр.68</t>
  </si>
  <si>
    <t>Ф.F3r разд.1 стл.3 стр.53=Ф.F3r разд.1 стл.4 стр.53+Ф.F3r разд.1 стл.6 стр.53</t>
  </si>
  <si>
    <t>Ф.F3r разд.1 стл.3 стр.34=Ф.F3r разд.1 стл.4 стр.34+Ф.F3r разд.1 стл.6 стр.34</t>
  </si>
  <si>
    <t>Ф.F3r разд.1 стл.3 стр.64=Ф.F3r разд.1 стл.4 стр.64+Ф.F3r разд.1 стл.6 стр.64</t>
  </si>
  <si>
    <t>Ф.F3r разд.1 стл.3 стр.19=Ф.F3r разд.1 стл.4 стр.19+Ф.F3r разд.1 стл.6 стр.19</t>
  </si>
  <si>
    <t>Ф.F3r разд.1 стл.3 стр.49=Ф.F3r разд.1 стл.4 стр.49+Ф.F3r разд.1 стл.6 стр.49</t>
  </si>
  <si>
    <t>Ф.F3r разд.1 стл.3 стр.31=Ф.F3r разд.1 стл.4 стр.31+Ф.F3r разд.1 стл.6 стр.31</t>
  </si>
  <si>
    <t>Ф.F3r разд.1 стл.3 стр.1=Ф.F3r разд.1 стл.4 стр.1+Ф.F3r разд.1 стл.6 стр.1</t>
  </si>
  <si>
    <t>Ф.F3r разд.1 стл.3 стр.16=Ф.F3r разд.1 стл.4 стр.16+Ф.F3r разд.1 стл.6 стр.16</t>
  </si>
  <si>
    <t>Ф.F3r разд.1 стл.3 стр.76=Ф.F3r разд.1 стл.4 стр.76+Ф.F3r разд.1 стл.6 стр.76</t>
  </si>
  <si>
    <t>Ф.F3r разд.1 стл.3 стр.61=Ф.F3r разд.1 стл.4 стр.61+Ф.F3r разд.1 стл.6 стр.61</t>
  </si>
  <si>
    <t>Ф.F3r разд.1 стл.3 стр.46=Ф.F3r разд.1 стл.4 стр.46+Ф.F3r разд.1 стл.6 стр.46</t>
  </si>
  <si>
    <t>Ф.F3r разд.1 стл.3 стр.27=Ф.F3r разд.1 стл.4 стр.27+Ф.F3r разд.1 стл.6 стр.27</t>
  </si>
  <si>
    <t>Ф.F3r разд.1 стл.3 стр.12=Ф.F3r разд.1 стл.4 стр.12+Ф.F3r разд.1 стл.6 стр.12</t>
  </si>
  <si>
    <t>Ф.F3r разд.1 стл.3 стр.57=Ф.F3r разд.1 стл.4 стр.57+Ф.F3r разд.1 стл.6 стр.57</t>
  </si>
  <si>
    <t>Ф.F3r разд.1 стл.5 стр.36&lt;=Ф.F3r разд.1 стл.4 стр.36</t>
  </si>
  <si>
    <t>Ф.F3r разд.1 стл.5 стр.81&lt;=Ф.F3r разд.1 стл.4 стр.81</t>
  </si>
  <si>
    <t>Ф.F3r разд.1 стл.13 стр.13&lt;=Ф.F3r разд.1 стл.12 стр.13</t>
  </si>
  <si>
    <t>Гр.13 разд.1 должна быть меньше или равна гр.12 разд.1(рмо-нов)</t>
  </si>
  <si>
    <t>Ф.F3r разд.1 стл.13 стр.3&lt;=Ф.F3r разд.1 стл.12 стр.3</t>
  </si>
  <si>
    <t>Ф.F3r разд.1 стл.13 стр.82&lt;=Ф.F3r разд.1 стл.12 стр.82</t>
  </si>
  <si>
    <t>Ф.F3r разд.1 стл.13 стр.48&lt;=Ф.F3r разд.1 стл.12 стр.48</t>
  </si>
  <si>
    <t>Ф.F3r разд.1 стл.13 стр.63&lt;=Ф.F3r разд.1 стл.12 стр.63</t>
  </si>
  <si>
    <t>Ф.F3r разд.1 стл.13 стр.9&lt;=Ф.F3r разд.1 стл.12 стр.9</t>
  </si>
  <si>
    <t>Ф.F3r разд.1 стл.13 стр.43&lt;=Ф.F3r разд.1 стл.12 стр.43</t>
  </si>
  <si>
    <t>Ф.F3r разд.1 стл.13 стр.73&lt;=Ф.F3r разд.1 стл.12 стр.73</t>
  </si>
  <si>
    <t>Ф.F3r разд.1 стл.13 стр.28&lt;=Ф.F3r разд.1 стл.12 стр.28</t>
  </si>
  <si>
    <t>Ф.F3r разд.1 стл.13 стр.58&lt;=Ф.F3r разд.1 стл.12 стр.58</t>
  </si>
  <si>
    <t>Ф.F3r разд.1 стл.13 стр.62&lt;=Ф.F3r разд.1 стл.12 стр.62</t>
  </si>
  <si>
    <t>Ф.F3r разд.1 стл.13 стр.77&lt;=Ф.F3r разд.1 стл.12 стр.77</t>
  </si>
  <si>
    <t>Ф.F3r разд.1 стл.13 стр.47&lt;=Ф.F3r разд.1 стл.12 стр.47</t>
  </si>
  <si>
    <t>Ф.F3r разд.1 стл.13 стр.52&lt;=Ф.F3r разд.1 стл.12 стр.52</t>
  </si>
  <si>
    <t>Ф.F3r разд.1 стл.13 стр.22&lt;=Ф.F3r разд.1 стл.12 стр.22</t>
  </si>
  <si>
    <t>Ф.F3r разд.1 стл.13 стр.67&lt;=Ф.F3r разд.1 стл.12 стр.67</t>
  </si>
  <si>
    <t>Ф.F3r разд.1 стл.13 стр.37&lt;=Ф.F3r разд.1 стл.12 стр.37</t>
  </si>
  <si>
    <t>Ф.F3r разд.1 стл.13 стр.74&lt;=Ф.F3r разд.1 стл.12 стр.74</t>
  </si>
  <si>
    <t>Ф.F3r разд.1 стл.13 стр.59&lt;=Ф.F3r разд.1 стл.12 стр.59</t>
  </si>
  <si>
    <t>Ф.F3r разд.1 стл.13 стр.7&lt;=Ф.F3r разд.1 стл.12 стр.7</t>
  </si>
  <si>
    <t>Ф.F3r разд.1 стл.13 стр.33&lt;=Ф.F3r разд.1 стл.12 стр.33</t>
  </si>
  <si>
    <t>Ф.F3r разд.1 стл.13 стр.18&lt;=Ф.F3r разд.1 стл.12 стр.18</t>
  </si>
  <si>
    <t>Ф.F3r разд.1 стл.13 стр.10&lt;=Ф.F3r разд.1 стл.12 стр.10</t>
  </si>
  <si>
    <t>Ф.F3r разд.1 стл.13 стр.40&lt;=Ф.F3r разд.1 стл.12 стр.40</t>
  </si>
  <si>
    <t>Ф.F3r разд.1 стл.13 стр.25&lt;=Ф.F3r разд.1 стл.12 стр.25</t>
  </si>
  <si>
    <t>Ф.F3r разд.1 стл.13 стр.44&lt;=Ф.F3r разд.1 стл.12 стр.44</t>
  </si>
  <si>
    <t>Ф.F3r разд.1 стл.13 стр.14&lt;=Ф.F3r разд.1 стл.12 стр.14</t>
  </si>
  <si>
    <t>Ф.F3r разд.1 стл.13 стр.29&lt;=Ф.F3r разд.1 стл.12 стр.29</t>
  </si>
  <si>
    <t>Ф.F3r разд.1 стл.13 стр.78&lt;=Ф.F3r разд.1 стл.12 стр.78</t>
  </si>
  <si>
    <t>Ф.F3r разд.1 стл.13 стр.32&lt;=Ф.F3r разд.1 стл.12 стр.32</t>
  </si>
  <si>
    <t>Ф.F3r разд.1 стл.13 стр.70&lt;=Ф.F3r разд.1 стл.12 стр.70</t>
  </si>
  <si>
    <t>Ф.F3r разд.1 стл.13 стр.2&lt;=Ф.F3r разд.1 стл.12 стр.2</t>
  </si>
  <si>
    <t>Ф.F3r разд.1 стл.13 стр.21&lt;=Ф.F3r разд.1 стл.12 стр.21</t>
  </si>
  <si>
    <t>Ф.F3r разд.1 стл.13 стр.55&lt;=Ф.F3r разд.1 стл.12 стр.55</t>
  </si>
  <si>
    <t>Ф.F3r разд.1 стл.13 стр.6&lt;=Ф.F3r разд.1 стл.12 стр.6</t>
  </si>
  <si>
    <t>Ф.F3r разд.1 стл.13 стр.36&lt;=Ф.F3r разд.1 стл.12 стр.36</t>
  </si>
  <si>
    <t>Ф.F3r разд.1 стл.13 стр.16&lt;=Ф.F3r разд.1 стл.12 стр.16</t>
  </si>
  <si>
    <t>Ф.F3r разд.1 стл.13 стр.31&lt;=Ф.F3r разд.1 стл.12 стр.31</t>
  </si>
  <si>
    <t>Ф.F3r разд.1 стл.13 стр.61&lt;=Ф.F3r разд.1 стл.12 стр.61</t>
  </si>
  <si>
    <t>Ф.F3r разд.1 стл.13 стр.46&lt;=Ф.F3r разд.1 стл.12 стр.46</t>
  </si>
  <si>
    <t>Ф.F3r разд.1 стл.13 стр.76&lt;=Ф.F3r разд.1 стл.12 стр.76</t>
  </si>
  <si>
    <t>Ф.F3r разд.1 стл.13 стр.66&lt;=Ф.F3r разд.1 стл.12 стр.66</t>
  </si>
  <si>
    <t>Ф.F3r разд.1 стл.13 стр.17&lt;=Ф.F3r разд.1 стл.12 стр.17</t>
  </si>
  <si>
    <t>Ф.F3r разд.1 стл.13 стр.51&lt;=Ф.F3r разд.1 стл.12 стр.51</t>
  </si>
  <si>
    <t>Ф.F3r разд.1 стл.13 стр.81&lt;=Ф.F3r разд.1 стл.12 стр.81</t>
  </si>
  <si>
    <t>Ф.F3r разд.1 стл.13 стр.42&lt;=Ф.F3r разд.1 стл.12 стр.42</t>
  </si>
  <si>
    <t>Ф.F3r разд.1 стл.13 стр.12&lt;=Ф.F3r разд.1 стл.12 стр.12</t>
  </si>
  <si>
    <t>Ф.F3r разд.1 стл.13 стр.27&lt;=Ф.F3r разд.1 стл.12 стр.27</t>
  </si>
  <si>
    <t>Ф.F3r разд.1 стл.13 стр.57&lt;=Ф.F3r разд.1 стл.12 стр.57</t>
  </si>
  <si>
    <t>Ф.F3r разд.1 стл.13 стр.72&lt;=Ф.F3r разд.1 стл.12 стр.72</t>
  </si>
  <si>
    <t>Ф.F3r разд.1 стл.13 стр.5&lt;=Ф.F3r разд.1 стл.12 стр.5</t>
  </si>
  <si>
    <t>Ф.F3r разд.1 стл.13 стр.39&lt;=Ф.F3r разд.1 стл.12 стр.39</t>
  </si>
  <si>
    <t>Ф.F3r разд.1 стл.13 стр.69&lt;=Ф.F3r разд.1 стл.12 стр.69</t>
  </si>
  <si>
    <t>Ф.F3r разд.1 стл.13 стр.24&lt;=Ф.F3r разд.1 стл.12 стр.24</t>
  </si>
  <si>
    <t>Ф.F3r разд.1 стл.13 стр.54&lt;=Ф.F3r разд.1 стл.12 стр.54</t>
  </si>
  <si>
    <t>Ф.F3r разд.1 стл.13 стр.80&lt;=Ф.F3r разд.1 стл.12 стр.80</t>
  </si>
  <si>
    <t>Ф.F3r разд.1 стл.13 стр.1&lt;=Ф.F3r разд.1 стл.12 стр.1</t>
  </si>
  <si>
    <t>Утверждена приказом Судебного департамента 
от 20 мая 2009 года № 97</t>
  </si>
  <si>
    <t xml:space="preserve"> Федеральной службе государственной статистики</t>
  </si>
  <si>
    <t>в согласованные сроки</t>
  </si>
  <si>
    <t>Ф.F3r разд.1 сумма стл.1-2 стр.64=Ф.F3r разд.1 стл.10 стр.64+Ф.F3r разд.1 стл.12 стр.64</t>
  </si>
  <si>
    <t>Ф.F3r разд.1 сумма стл.1-2 стр.4=Ф.F3r разд.1 стл.10 стр.4+Ф.F3r разд.1 стл.12 стр.4</t>
  </si>
  <si>
    <t>Ф.F3r разд.1 сумма стл.1-2 стр.34=Ф.F3r разд.1 стл.10 стр.34+Ф.F3r разд.1 стл.12 стр.34</t>
  </si>
  <si>
    <t>Ф.F3r разд.1 сумма стл.1-2 стр.19=Ф.F3r разд.1 стл.10 стр.19+Ф.F3r разд.1 стл.12 стр.19</t>
  </si>
  <si>
    <t>Ф.F3r разд.1 сумма стл.1-2 стр.5=Ф.F3r разд.1 стл.10 стр.5+Ф.F3r разд.1 стл.12 стр.5</t>
  </si>
  <si>
    <t>Ф.F3r разд.1 сумма стл.1-2 стр.54=Ф.F3r разд.1 стл.10 стр.54+Ф.F3r разд.1 стл.12 стр.54</t>
  </si>
  <si>
    <t>Ф.F3r разд.1 сумма стл.1-2 стр.39=Ф.F3r разд.1 стл.10 стр.39+Ф.F3r разд.1 стл.12 стр.39</t>
  </si>
  <si>
    <t>Ф.F3r разд.1 сумма стл.1-2 стр.69=Ф.F3r разд.1 стл.10 стр.69+Ф.F3r разд.1 стл.12 стр.69</t>
  </si>
  <si>
    <t>Ф.F3r разд.1 сумма стл.1-2 стр.24=Ф.F3r разд.1 стл.10 стр.24+Ф.F3r разд.1 стл.12 стр.24</t>
  </si>
  <si>
    <t>Ф.F3r разд.1 сумма стл.1-2 стр.9=Ф.F3r разд.1 стл.10 стр.9+Ф.F3r разд.1 стл.12 стр.9</t>
  </si>
  <si>
    <t>Ф.F3r разд.1 сумма стл.1-2 стр.73=Ф.F3r разд.1 стл.10 стр.73+Ф.F3r разд.1 стл.12 стр.73</t>
  </si>
  <si>
    <t>Ф.F3r разд.1 сумма стл.1-2 стр.43=Ф.F3r разд.1 стл.10 стр.43+Ф.F3r разд.1 стл.12 стр.43</t>
  </si>
  <si>
    <t>Ф.F3r разд.1 сумма стл.1-2 стр.58=Ф.F3r разд.1 стл.10 стр.58+Ф.F3r разд.1 стл.12 стр.58</t>
  </si>
  <si>
    <t>Ф.F3r разд.1 сумма стл.1-2 стр.76=Ф.F3r разд.1 стл.10 стр.76+Ф.F3r разд.1 стл.12 стр.76</t>
  </si>
  <si>
    <t>Ф.F3r разд.1 сумма стл.1-2 стр.31=Ф.F3r разд.1 стл.10 стр.31+Ф.F3r разд.1 стл.12 стр.31</t>
  </si>
  <si>
    <t>Ф.F3r разд.1 сумма стл.1-2 стр.16=Ф.F3r разд.1 стл.10 стр.16+Ф.F3r разд.1 стл.12 стр.16</t>
  </si>
  <si>
    <t>Ф.F3r разд.1 сумма стл.1-2 стр.61=Ф.F3r разд.1 стл.10 стр.61+Ф.F3r разд.1 стл.12 стр.61</t>
  </si>
  <si>
    <t>Ф.F3r разд.1 сумма стл.1-2 стр.46=Ф.F3r разд.1 стл.10 стр.46+Ф.F3r разд.1 стл.12 стр.46</t>
  </si>
  <si>
    <t>Ф.F3r разд.1 сумма стл.1-2 стр.80=Ф.F3r разд.1 стл.10 стр.80+Ф.F3r разд.1 стл.12 стр.80</t>
  </si>
  <si>
    <t>Ф.F3r разд.1 сумма стл.1-2 стр.1=Ф.F3r разд.1 стл.10 стр.1+Ф.F3r разд.1 стл.12 стр.1</t>
  </si>
  <si>
    <t>Ф.F3r разд.1 сумма стл.1-2 стр.35=Ф.F3r разд.1 стл.10 стр.35+Ф.F3r разд.1 стл.12 стр.35</t>
  </si>
  <si>
    <t>Ф.F3r разд.1 сумма стл.1-2 стр.65=Ф.F3r разд.1 стл.10 стр.65+Ф.F3r разд.1 стл.12 стр.65</t>
  </si>
  <si>
    <t>Ф.F3r разд.1 сумма стл.1-2 стр.20=Ф.F3r разд.1 стл.10 стр.20+Ф.F3r разд.1 стл.12 стр.20</t>
  </si>
  <si>
    <t>Ф.F3r разд.1 сумма стл.1-2 стр.50=Ф.F3r разд.1 стл.10 стр.50+Ф.F3r разд.1 стл.12 стр.50</t>
  </si>
  <si>
    <t>Ф.F3r разд.2 стл.6 стр.1+Ф.F3r разд.2 стл.6 стр.3+Ф.F3r разд.2 стл.6 стр.5+Ф.F3r разд.2 стл.6 стр.6=Ф.F3r разд.1 стл.6 стр.58</t>
  </si>
  <si>
    <t>Ф.F3r разд.2 стл.2 стр.1+Ф.F3r разд.2 стл.2 стр.3+Ф.F3r разд.2 стл.2 стр.5+Ф.F3r разд.2 стл.2 стр.6=Ф.F3r разд.1 стл.2 стр.58</t>
  </si>
  <si>
    <t>Ф.F3r разд.2 стл.17 стр.1+Ф.F3r разд.2 стл.17 стр.3+Ф.F3r разд.2 стл.17 стр.5+Ф.F3r разд.2 стл.17 стр.6=Ф.F3r разд.1 стл.17 стр.58</t>
  </si>
  <si>
    <t>Ф.F3r разд.2 стл.13 стр.1+Ф.F3r разд.2 стл.13 стр.3+Ф.F3r разд.2 стл.13 стр.5+Ф.F3r разд.2 стл.13 стр.6=Ф.F3r разд.1 стл.13 стр.58</t>
  </si>
  <si>
    <t>Ф.F3r разд.2 стл.11 стр.1+Ф.F3r разд.2 стл.11 стр.3+Ф.F3r разд.2 стл.11 стр.5+Ф.F3r разд.2 стл.11 стр.6=Ф.F3r разд.1 стл.11 стр.58</t>
  </si>
  <si>
    <t>Ф.F3r разд.2 стл.7 стр.1+Ф.F3r разд.2 стл.7 стр.3+Ф.F3r разд.2 стл.7 стр.5+Ф.F3r разд.2 стл.7 стр.6=Ф.F3r разд.1 стл.7 стр.58</t>
  </si>
  <si>
    <t>Ф.F3r разд.2 стл.4 стр.1+Ф.F3r разд.2 стл.4 стр.3+Ф.F3r разд.2 стл.4 стр.5+Ф.F3r разд.2 стл.4 стр.6=Ф.F3r разд.1 стл.4 стр.58</t>
  </si>
  <si>
    <t>Ф.F3r разд.2 стл.15 стр.1+Ф.F3r разд.2 стл.15 стр.3+Ф.F3r разд.2 стл.15 стр.5+Ф.F3r разд.2 стл.15 стр.6=Ф.F3r разд.1 стл.15 стр.58</t>
  </si>
  <si>
    <t>Ф.F3r разд.2 стл.8 стр.1+Ф.F3r разд.2 стл.8 стр.3+Ф.F3r разд.2 стл.8 стр.5+Ф.F3r разд.2 стл.8 стр.6=Ф.F3r разд.1 стл.8 стр.58</t>
  </si>
  <si>
    <t>Ф.F3r разд.1 стл.5 стр.20&lt;=Ф.F3r разд.1 стл.4 стр.20</t>
  </si>
  <si>
    <t>Ф.F3r разд.1 стл.5 стр.65&lt;=Ф.F3r разд.1 стл.4 стр.65</t>
  </si>
  <si>
    <t>Ф.F3r разд.1 стл.5 стр.1&lt;=Ф.F3r разд.1 стл.4 стр.1</t>
  </si>
  <si>
    <t>Ф.F3r разд.1 стл.5 стр.35&lt;=Ф.F3r разд.1 стл.4 стр.35</t>
  </si>
  <si>
    <t>Ф.F3r разд.1 стл.5 стр.16&lt;=Ф.F3r разд.1 стл.4 стр.16</t>
  </si>
  <si>
    <t>Ф.F3r разд.1 стл.5 стр.50&lt;=Ф.F3r разд.1 стл.4 стр.50</t>
  </si>
  <si>
    <t>Ф.F3r разд.1 стл.5 стр.80&lt;=Ф.F3r разд.1 стл.4 стр.80</t>
  </si>
  <si>
    <t>Ф.F3r разд.1 стл.3 стр.3=Ф.F3r разд.1 стл.4 стр.3+Ф.F3r разд.1 стл.6 стр.3</t>
  </si>
  <si>
    <t>Ф.F3r разд.1 стл.3 стр.33=Ф.F3r разд.1 стл.4 стр.33+Ф.F3r разд.1 стл.6 стр.33</t>
  </si>
  <si>
    <t>Ф.F3r разд.1 стл.3 стр.18=Ф.F3r разд.1 стл.4 стр.18+Ф.F3r разд.1 стл.6 стр.18</t>
  </si>
  <si>
    <t>Ф.F3r разд.1 стл.3 стр.79=Ф.F3r разд.1 стл.4 стр.79+Ф.F3r разд.1 стл.6 стр.79</t>
  </si>
  <si>
    <t>Ф.F3r разд.1 стл.3 стр.60=Ф.F3r разд.1 стл.4 стр.60+Ф.F3r разд.1 стл.6 стр.60</t>
  </si>
  <si>
    <t>Раздел 4. Основания прекращения гражданских дел</t>
  </si>
  <si>
    <t>Число дел, из оконченных производством</t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</si>
  <si>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</si>
  <si>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</si>
  <si>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</si>
  <si>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истец отказался от иска и отказ принят судом (п.3);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</si>
  <si>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</si>
  <si>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</si>
  <si>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</si>
  <si>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Сумма стр.  1-6 равна гр. "Прекращено" по стр. "Всего" разд.1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</si>
  <si>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</si>
  <si>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</si>
  <si>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</si>
  <si>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</si>
  <si>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</si>
  <si>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Из них рассмотрено свыше общего срока, предусмотренного ГПК РФ (с учетом срока, указанного в определении по сложному делу)</t>
  </si>
  <si>
    <t>в т. ч. отменено судьей</t>
  </si>
  <si>
    <t>в т.ч. отменено судьей</t>
  </si>
  <si>
    <t>из них удовлетворено</t>
  </si>
  <si>
    <t xml:space="preserve"> -  местного самоуправления</t>
  </si>
  <si>
    <t xml:space="preserve"> - федеральной власти</t>
  </si>
  <si>
    <t>Отказано в приеме заявлений, жалоб (ст. 134 ГПК РФ)</t>
  </si>
  <si>
    <t>Возвращено заявлений, жалоб (ст. 135 ГПК РФ)</t>
  </si>
  <si>
    <t xml:space="preserve">Аналитическая работа по гражданским делам:
 - проведено обощений судебной практики                                                                                                                                                                             </t>
  </si>
  <si>
    <t>По их результатам внесено представлений и информаций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</si>
  <si>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</si>
  <si>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</si>
  <si>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</si>
  <si>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Руководитель отчета</t>
  </si>
  <si>
    <t>Должностное лицо, 
ответственное за составление отчета</t>
  </si>
  <si>
    <t>номер телефона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</si>
  <si>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</si>
  <si>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</si>
  <si>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УСД в Республике Башкортостан</t>
  </si>
  <si>
    <t>должность</t>
  </si>
  <si>
    <t xml:space="preserve">УСД в Костромской области </t>
  </si>
  <si>
    <t>Основания прекращения (ст.220 ГПК РФ)</t>
  </si>
  <si>
    <t>УСД в Калининградской области</t>
  </si>
  <si>
    <t>ОТЧЕТ О РАБОТЕ СУДОВ ОБЩЕЙ ЮРИСДИКЦИИ ПО ПЕРВОЙ ИНСТАНЦИИ
О РАССМОТРЕНИИ ГРАЖДАНСКИХ ДЕЛ</t>
  </si>
  <si>
    <t>М.П.</t>
  </si>
  <si>
    <t xml:space="preserve"> -  представительной (законодательной) и исполнительной власти субъектов Российской Федерации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</si>
  <si>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</si>
  <si>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</si>
  <si>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</si>
  <si>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</si>
  <si>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</si>
  <si>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</si>
  <si>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</si>
  <si>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</si>
  <si>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</si>
  <si>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Форма №2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</si>
  <si>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</si>
  <si>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</si>
  <si>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</si>
  <si>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</si>
  <si>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</si>
  <si>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Районные суды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</si>
  <si>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</si>
  <si>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</si>
  <si>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</si>
  <si>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</si>
  <si>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</si>
  <si>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 - к средствам массовой информации</t>
  </si>
  <si>
    <t>УСД в Магаданской области</t>
  </si>
  <si>
    <t>УСД в Псковской области</t>
  </si>
  <si>
    <t>Вынесено судебных приказов (гр. 5 стр. 83 разд. 1)</t>
  </si>
  <si>
    <t xml:space="preserve"> - cвыше установленных сроков до 3 мес. включительно</t>
  </si>
  <si>
    <t xml:space="preserve"> - свыше 3 мес. до 1 года включительно</t>
  </si>
  <si>
    <t xml:space="preserve"> - свыше 1 года до 2 лет включительно</t>
  </si>
  <si>
    <t>УСД в Камчатском крае</t>
  </si>
  <si>
    <t>Ф.F3r разд.2 стл.10 стр.5=Ф.F3r разд.2 стл.3 стр.5+Ф.F3r разд.2 сумма стл.7-9 стр.5</t>
  </si>
  <si>
    <t>Ф.F3r разд.1 стл.11 стр.59&lt;=Ф.F3r разд.1 стл.10 стр.59</t>
  </si>
  <si>
    <t>Ф.F3r разд.1 стл.11 стр.82&lt;=Ф.F3r разд.1 стл.10 стр.82</t>
  </si>
  <si>
    <t>Ф.F3r разд.1 стл.11 стр.25&lt;=Ф.F3r разд.1 стл.10 стр.25</t>
  </si>
  <si>
    <t>Ф.F3r разд.1 стл.11 стр.10&lt;=Ф.F3r разд.1 стл.10 стр.10</t>
  </si>
  <si>
    <t>Ф.F3r разд.1 стл.11 стр.55&lt;=Ф.F3r разд.1 стл.10 стр.55</t>
  </si>
  <si>
    <t>Ф.F3r разд.1 стл.11 стр.67&lt;=Ф.F3r разд.1 стл.10 стр.67</t>
  </si>
  <si>
    <t>Ф.F3r разд.1 стл.11 стр.40&lt;=Ф.F3r разд.1 стл.10 стр.40</t>
  </si>
  <si>
    <t>Ф.F3r разд.1 стл.11 стр.22&lt;=Ф.F3r разд.1 стл.10 стр.22</t>
  </si>
  <si>
    <t>Ф.F3r разд.1 стл.11 стр.37&lt;=Ф.F3r разд.1 стл.10 стр.37</t>
  </si>
  <si>
    <t>Ф.F3r разд.1 стл.11 стр.70&lt;=Ф.F3r разд.1 стл.10 стр.70</t>
  </si>
  <si>
    <t>Ф.F3r разд.1 стл.11 стр.52&lt;=Ф.F3r разд.1 стл.10 стр.52</t>
  </si>
  <si>
    <t>Ф.F3r разд.1 стл.11 стр.18&lt;=Ф.F3r разд.1 стл.10 стр.18</t>
  </si>
  <si>
    <t>Ф.F3r разд.1 стл.11 стр.74&lt;=Ф.F3r разд.1 стл.10 стр.74</t>
  </si>
  <si>
    <t>Ф.F3r разд.1 стл.11 стр.3&lt;=Ф.F3r разд.1 стл.10 стр.3</t>
  </si>
  <si>
    <t>Ф.F3r разд.1 стл.11 стр.48&lt;=Ф.F3r разд.1 стл.10 стр.48</t>
  </si>
  <si>
    <t>Ф.F3r разд.1 стл.11 стр.33&lt;=Ф.F3r разд.1 стл.10 стр.33</t>
  </si>
  <si>
    <t>Ф.F3r разд.1 стл.11 стр.77&lt;=Ф.F3r разд.1 стл.10 стр.77</t>
  </si>
  <si>
    <t>Ф.F3r разд.1 стл.11 стр.13&lt;=Ф.F3r разд.1 стл.10 стр.13</t>
  </si>
  <si>
    <t>Ф.F3r разд.1 стл.11 стр.62&lt;=Ф.F3r разд.1 стл.10 стр.62</t>
  </si>
  <si>
    <t>Ф.F3r разд.1 стл.11 стр.28&lt;=Ф.F3r разд.1 стл.10 стр.28</t>
  </si>
  <si>
    <t>Ф.F3r разд.1 стл.11 стр.58&lt;=Ф.F3r разд.1 стл.10 стр.58</t>
  </si>
  <si>
    <t>Ф.F3r разд.1 стл.11 стр.43&lt;=Ф.F3r разд.1 стл.10 стр.43</t>
  </si>
  <si>
    <t>Ф.F3r разд.1 стл.11 стр.81&lt;=Ф.F3r разд.1 стл.10 стр.81</t>
  </si>
  <si>
    <t>Ф.F3r разд.1 стл.11 стр.9&lt;=Ф.F3r разд.1 стл.10 стр.9</t>
  </si>
  <si>
    <t>Ф.F3r разд.1 стл.11 стр.66&lt;=Ф.F3r разд.1 стл.10 стр.66</t>
  </si>
  <si>
    <t>Ф.F3r разд.1 стл.11 стр.24&lt;=Ф.F3r разд.1 стл.10 стр.24</t>
  </si>
  <si>
    <t>Ф.F3r разд.1 стл.11 стр.39&lt;=Ф.F3r разд.1 стл.10 стр.39</t>
  </si>
  <si>
    <t>Ф.F3r разд.1 стл.11 стр.54&lt;=Ф.F3r разд.1 стл.10 стр.54</t>
  </si>
  <si>
    <t>Ф.F3r разд.1 стл.11 стр.6&lt;=Ф.F3r разд.1 стл.10 стр.6</t>
  </si>
  <si>
    <t>Ф.F3r разд.1 стл.11 стр.69&lt;=Ф.F3r разд.1 стл.10 стр.69</t>
  </si>
  <si>
    <t>Ф.F3r разд.1 стл.11 стр.21&lt;=Ф.F3r разд.1 стл.10 стр.21</t>
  </si>
  <si>
    <t>Ф.F3r разд.1 стл.11 стр.36&lt;=Ф.F3r разд.1 стл.10 стр.36</t>
  </si>
  <si>
    <t>Ф.F3r разд.1 стл.11 стр.51&lt;=Ф.F3r разд.1 стл.10 стр.51</t>
  </si>
  <si>
    <t>Ф.F3r разд.1 стл.11 стр.73&lt;=Ф.F3r разд.1 стл.10 стр.73</t>
  </si>
  <si>
    <t>Ф.F3r разд.1 стл.10 стр.77=Ф.F3r разд.1 стл.3 стр.77+Ф.F3r разд.1 сумма стл.7-9 стр.77</t>
  </si>
  <si>
    <t>Ф.F3r разд.1 стл.10 стр.28=Ф.F3r разд.1 стл.3 стр.28+Ф.F3r разд.1 сумма стл.7-9 стр.28</t>
  </si>
  <si>
    <t>Ф.F3r разд.1 стл.10 стр.43=Ф.F3r разд.1 стл.3 стр.43+Ф.F3r разд.1 сумма стл.7-9 стр.43</t>
  </si>
  <si>
    <t>Ф.F3r разд.1 стл.10 стр.47=Ф.F3r разд.1 стл.3 стр.47+Ф.F3r разд.1 сумма стл.7-9 стр.47</t>
  </si>
  <si>
    <t>Ф.F3r разд.1 стл.10 стр.32=Ф.F3r разд.1 стл.3 стр.32+Ф.F3r разд.1 сумма стл.7-9 стр.32</t>
  </si>
  <si>
    <t>Ф.F3r разд.1 стл.10 стр.17=Ф.F3r разд.1 стл.3 стр.17+Ф.F3r разд.1 сумма стл.7-9 стр.17</t>
  </si>
  <si>
    <t>Ф.F3r разд.1 стл.10 стр.5=Ф.F3r разд.1 стл.3 стр.5+Ф.F3r разд.1 сумма стл.7-9 стр.5</t>
  </si>
  <si>
    <t>Ф.F3r разд.1 стл.10 стр.2=Ф.F3r разд.1 стл.3 стр.2+Ф.F3r разд.1 сумма стл.7-9 стр.2</t>
  </si>
  <si>
    <t>Ф.F3r разд.1 стл.10 стр.81=Ф.F3r разд.1 стл.3 стр.81+Ф.F3r разд.1 сумма стл.7-9 стр.81</t>
  </si>
  <si>
    <t>Ф.F3r разд.1 стл.10 стр.54=Ф.F3r разд.1 стл.3 стр.54+Ф.F3r разд.1 сумма стл.7-9 стр.54</t>
  </si>
  <si>
    <t>Ф.F3r разд.1 стл.10 стр.20=Ф.F3r разд.1 стл.3 стр.20+Ф.F3r разд.1 сумма стл.7-9 стр.20</t>
  </si>
  <si>
    <t>Ф.F3r разд.1 стл.10 стр.35=Ф.F3r разд.1 стл.3 стр.35+Ф.F3r разд.1 сумма стл.7-9 стр.35</t>
  </si>
  <si>
    <t>Ф.F3r разд.1 стл.10 стр.9=Ф.F3r разд.1 стл.3 стр.9+Ф.F3r разд.1 сумма стл.7-9 стр.9</t>
  </si>
  <si>
    <t>Ф.F3r разд.1 стл.10 стр.69=Ф.F3r разд.1 стл.3 стр.69+Ф.F3r разд.1 сумма стл.7-9 стр.69</t>
  </si>
  <si>
    <t>Ф.F3r разд.1 стл.10 стр.58=Ф.F3r разд.1 стл.3 стр.58+Ф.F3r разд.1 сумма стл.7-9 стр.58</t>
  </si>
  <si>
    <t>Ф.F3r разд.1 стл.10 стр.39=Ф.F3r разд.1 стл.3 стр.39+Ф.F3r разд.1 сумма стл.7-9 стр.39</t>
  </si>
  <si>
    <t>Ф.F3r разд.1 стл.10 стр.24=Ф.F3r разд.1 стл.3 стр.24+Ф.F3r разд.1 сумма стл.7-9 стр.24</t>
  </si>
  <si>
    <t>Ф.F3r разд.1 стл.10 стр.73=Ф.F3r разд.1 стл.3 стр.73+Ф.F3r разд.1 сумма стл.7-9 стр.73</t>
  </si>
  <si>
    <t>Ф.F3r разд.1 стл.10 стр.46=Ф.F3r разд.1 стл.3 стр.46+Ф.F3r разд.1 сумма стл.7-9 стр.46</t>
  </si>
  <si>
    <t>Ф.F3r разд.1 стл.10 стр.12=Ф.F3r разд.1 стл.3 стр.12+Ф.F3r разд.1 сумма стл.7-9 стр.12</t>
  </si>
  <si>
    <t>Ф.F3r разд.1 стл.10 стр.1=Ф.F3r разд.1 стл.3 стр.1+Ф.F3r разд.1 сумма стл.7-9 стр.1</t>
  </si>
  <si>
    <t>Ф.F3r разд.1 стл.10 стр.61=Ф.F3r разд.1 стл.3 стр.61+Ф.F3r разд.1 сумма стл.7-9 стр.61</t>
  </si>
  <si>
    <t>Ф.F3r разд.1 стл.10 стр.76=Ф.F3r разд.1 стл.3 стр.76+Ф.F3r разд.1 сумма стл.7-9 стр.76</t>
  </si>
  <si>
    <t>Ф.F3r разд.1 сумма стл.1-2 стр.6=Ф.F3r разд.1 стл.10 стр.6+Ф.F3r разд.1 стл.12 стр.6</t>
  </si>
  <si>
    <t>Ф.F3r разд.1 сумма стл.1-2 стр.36=Ф.F3r разд.1 стл.10 стр.36+Ф.F3r разд.1 стл.12 стр.36</t>
  </si>
  <si>
    <t>Ф.F3r разд.1 сумма стл.1-2 стр.21=Ф.F3r разд.1 стл.10 стр.21+Ф.F3r разд.1 стл.12 стр.21</t>
  </si>
  <si>
    <t>Ф.F3r разд.1 сумма стл.1-2 стр.55=Ф.F3r разд.1 стл.10 стр.55+Ф.F3r разд.1 стл.12 стр.55</t>
  </si>
  <si>
    <t>Ф.F3r разд.1 сумма стл.1-2 стр.70=Ф.F3r разд.1 стл.10 стр.70+Ф.F3r разд.1 стл.12 стр.70</t>
  </si>
  <si>
    <t>Ф.F3r разд.1 сумма стл.1-2 стр.25=Ф.F3r разд.1 стл.10 стр.25+Ф.F3r разд.1 стл.12 стр.25</t>
  </si>
  <si>
    <t>Ф.F3r разд.1 сумма стл.1-2 стр.10=Ф.F3r разд.1 стл.10 стр.10+Ф.F3r разд.1 стл.12 стр.10</t>
  </si>
  <si>
    <t>Об установлении усыновления детей</t>
  </si>
  <si>
    <t>- органов государственной власти, органов местного самоуправления</t>
  </si>
  <si>
    <t>- из нарушений избирательного законодательства</t>
  </si>
  <si>
    <t>Прочие из публично-правовых отношений</t>
  </si>
  <si>
    <t xml:space="preserve">Дела особого производства           </t>
  </si>
  <si>
    <t>Районный суд</t>
  </si>
  <si>
    <t>Споры, связанные с воспитанием детей</t>
  </si>
  <si>
    <t>Иски о взыскании платы за жилую площадь и коммунальные платежи, тепло и электроэнергию</t>
  </si>
  <si>
    <t xml:space="preserve"> 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</si>
  <si>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</si>
  <si>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</si>
  <si>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</si>
  <si>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</si>
  <si>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</si>
  <si>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</si>
  <si>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Всего гражданских дел (сумма строк 58, 66, 82)</t>
  </si>
  <si>
    <t>* в гр.15,16, 17 суммы указываются без копеек!   **исключая срок, предоставленный судьей для устранения недостатков в соотвествии со статьей 136 ГПК РФ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</si>
  <si>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</si>
  <si>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</si>
  <si>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</si>
  <si>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</si>
  <si>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</si>
  <si>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</t>
  </si>
  <si>
    <t>Управление</t>
  </si>
  <si>
    <t>Контрольные равенства: 1) сумма граф 1 и 2 равна сумме граф 10 и 12; 2)графа 10 равна сумме граф 3, 7, 8, 9.</t>
  </si>
  <si>
    <t>Из гр.4 стр.46 разд.1 о ликвидации общественного и религиозного объединения, иных организаций в связи с экстремистской деятельностью 
(ст.9 ФЗ "О противодействии экстремистской деятельности")</t>
  </si>
  <si>
    <r>
      <t xml:space="preserve">Из гр. 10 стр. 83 разд. 1 рассмотрено </t>
    </r>
    <r>
      <rPr>
        <sz val="11"/>
        <color indexed="8"/>
        <rFont val="Times New Roman"/>
        <family val="1"/>
      </rPr>
      <t>КОЛЛЕГИАЛЬНО</t>
    </r>
    <r>
      <rPr>
        <b/>
        <sz val="11"/>
        <color indexed="8"/>
        <rFont val="Times New Roman"/>
        <family val="1"/>
      </rPr>
      <t xml:space="preserve">  (тремя профессиональными судьями)</t>
    </r>
  </si>
  <si>
    <t>Итого дел искового производства 
(сумма строк 1-57)</t>
  </si>
  <si>
    <t>Итого дел из публично-правовых отношений 
(сумма строк 59-65)</t>
  </si>
  <si>
    <t>Итого дел особого производства
(сумма строк 67-81)</t>
  </si>
  <si>
    <t>Споры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</si>
  <si>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</si>
  <si>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</si>
  <si>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 из нарушений налогового законодательства</t>
  </si>
  <si>
    <t>иски физ.лиц к налоговым органам</t>
  </si>
  <si>
    <t>иски налоговых органов о взыскании налогов и сборов  с физ.лиц</t>
  </si>
  <si>
    <t>О взыскании страхового возмещения (выплат)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</si>
  <si>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</si>
  <si>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</si>
  <si>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</si>
  <si>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</si>
  <si>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</si>
  <si>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</si>
  <si>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</si>
  <si>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</si>
  <si>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</si>
  <si>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Ф.F3r разд.2 стл.5 стр.1+Ф.F3r разд.2 стл.5 стр.3+Ф.F3r разд.2 стл.5 стр.5+Ф.F3r разд.2 стл.5 стр.6=Ф.F3r разд.1 стл.5 стр.58</t>
  </si>
  <si>
    <t>Ф.F3r разд.2 стл.12 стр.1+Ф.F3r разд.2 стл.12 стр.3+Ф.F3r разд.2 стл.12 стр.5+Ф.F3r разд.2 стл.12 стр.6=Ф.F3r разд.1 стл.12 стр.58</t>
  </si>
  <si>
    <t>Ф.F3r разд.2 стл.1 стр.1+Ф.F3r разд.2 стл.1 стр.3+Ф.F3r разд.2 стл.1 стр.5+Ф.F3r разд.2 стл.1 стр.6=Ф.F3r разд.1 стл.1 стр.58</t>
  </si>
  <si>
    <t>Ф.F3r разд.2 стл.16 стр.1+Ф.F3r разд.2 стл.16 стр.3+Ф.F3r разд.2 стл.16 стр.5+Ф.F3r разд.2 стл.16 стр.6=Ф.F3r разд.1 стл.16 стр.58</t>
  </si>
  <si>
    <t>Ф.F3r разд.2 стл.9 стр.1+Ф.F3r разд.2 стл.9 стр.3+Ф.F3r разд.2 стл.9 стр.5+Ф.F3r разд.2 стл.9 стр.6=Ф.F3r разд.1 стл.9 стр.58</t>
  </si>
  <si>
    <t>Ф.F3r разд.1 стл.5 стр.72&lt;=Ф.F3r разд.1 стл.4 стр.72</t>
  </si>
  <si>
    <t>Графа 5 разд.1 должна быть меньше или равна гр.4 разд.1(рмо-нов)</t>
  </si>
  <si>
    <t>Ф.F3r разд.1 стл.5 стр.53&lt;=Ф.F3r разд.1 стл.4 стр.53</t>
  </si>
  <si>
    <t>Ф.F3r разд.1 стл.5 стр.38&lt;=Ф.F3r разд.1 стл.4 стр.38</t>
  </si>
  <si>
    <t>Ф.F3r разд.1 стл.5 стр.23&lt;=Ф.F3r разд.1 стл.4 стр.23</t>
  </si>
  <si>
    <t>Ф.F3r разд.1 стл.5 стр.8&lt;=Ф.F3r разд.1 стл.4 стр.8</t>
  </si>
  <si>
    <t>Ф.F3r разд.1 стл.5 стр.79&lt;=Ф.F3r разд.1 стл.4 стр.79</t>
  </si>
  <si>
    <t>Ф.F3r разд.1 стл.5 стр.30&lt;=Ф.F3r разд.1 стл.4 стр.30</t>
  </si>
  <si>
    <t>Ф.F3r разд.1 стл.5 стр.64&lt;=Ф.F3r разд.1 стл.4 стр.64</t>
  </si>
  <si>
    <t>Ф.F3r разд.1 стл.5 стр.15&lt;=Ф.F3r разд.1 стл.4 стр.15</t>
  </si>
  <si>
    <t>Ф.F3r разд.1 стл.5 стр.83&lt;=Ф.F3r разд.1 стл.4 стр.83</t>
  </si>
  <si>
    <t>Ф.F3r разд.1 стл.5 стр.68&lt;=Ф.F3r разд.1 стл.4 стр.68</t>
  </si>
  <si>
    <t>Ф.F3r разд.1 стл.5 стр.49&lt;=Ф.F3r разд.1 стл.4 стр.49</t>
  </si>
  <si>
    <t>Ф.F3r разд.1 стл.5 стр.4&lt;=Ф.F3r разд.1 стл.4 стр.4</t>
  </si>
  <si>
    <t>Ф.F3r разд.1 стл.5 стр.19&lt;=Ф.F3r разд.1 стл.4 стр.19</t>
  </si>
  <si>
    <t>Ф.F3r разд.1 стл.5 стр.34&lt;=Ф.F3r разд.1 стл.4 стр.34</t>
  </si>
  <si>
    <t>Ф.F3r разд.1 стл.5 стр.27&lt;=Ф.F3r разд.1 стл.4 стр.27</t>
  </si>
  <si>
    <t>Ф.F3r разд.1 стл.5 стр.42&lt;=Ф.F3r разд.1 стл.4 стр.42</t>
  </si>
  <si>
    <t>Ф.F3r разд.1 стл.5 стр.12&lt;=Ф.F3r разд.1 стл.4 стр.12</t>
  </si>
  <si>
    <t>Ф.F3r разд.1 стл.5 стр.57&lt;=Ф.F3r разд.1 стл.4 стр.57</t>
  </si>
  <si>
    <t>Ф.F3r разд.1 стл.5 стр.76&lt;=Ф.F3r разд.1 стл.4 стр.76</t>
  </si>
  <si>
    <t>Ф.F3r разд.1 стл.5 стр.39&lt;=Ф.F3r разд.1 стл.4 стр.39</t>
  </si>
  <si>
    <t>Ф.F3r разд.1 стл.5 стр.54&lt;=Ф.F3r разд.1 стл.4 стр.54</t>
  </si>
  <si>
    <t>Ф.F3r разд.1 стл.5 стр.69&lt;=Ф.F3r разд.1 стл.4 стр.69</t>
  </si>
  <si>
    <t>Ф.F3r разд.1 стл.5 стр.24&lt;=Ф.F3r разд.1 стл.4 стр.24</t>
  </si>
  <si>
    <t>Ф.F3r разд.1 стл.5 стр.43&lt;=Ф.F3r разд.1 стл.4 стр.43</t>
  </si>
  <si>
    <t>Ф.F3r разд.1 стл.5 стр.9&lt;=Ф.F3r разд.1 стл.4 стр.9</t>
  </si>
  <si>
    <t>Ф.F3r разд.1 стл.5 стр.73&lt;=Ф.F3r разд.1 стл.4 стр.73</t>
  </si>
  <si>
    <t>Ф.F3r разд.1 стл.5 стр.13&lt;=Ф.F3r разд.1 стл.4 стр.13</t>
  </si>
  <si>
    <t>Ф.F3r разд.1 стл.5 стр.58&lt;=Ф.F3r разд.1 стл.4 стр.58</t>
  </si>
  <si>
    <t>Ф.F3r разд.1 стл.5 стр.61&lt;=Ф.F3r разд.1 стл.4 стр.61</t>
  </si>
  <si>
    <t>Ф.F3r разд.1 стл.5 стр.28&lt;=Ф.F3r разд.1 стл.4 стр.28</t>
  </si>
  <si>
    <t>Ф.F3r разд.1 стл.5 стр.46&lt;=Ф.F3r разд.1 стл.4 стр.46</t>
  </si>
  <si>
    <t>Ф.F3r разд.1 стл.5 стр.29&lt;=Ф.F3r разд.1 стл.4 стр.29</t>
  </si>
  <si>
    <t>Ф.F3r разд.1 стл.5 стр.44&lt;=Ф.F3r разд.1 стл.4 стр.44</t>
  </si>
  <si>
    <t>Ф.F3r разд.1 стл.5 стр.14&lt;=Ф.F3r разд.1 стл.4 стр.14</t>
  </si>
  <si>
    <t>Ф.F3r разд.1 стл.5 стр.70&lt;=Ф.F3r разд.1 стл.4 стр.70</t>
  </si>
  <si>
    <t>Ф.F3r разд.1 стл.5 стр.55&lt;=Ф.F3r разд.1 стл.4 стр.55</t>
  </si>
  <si>
    <t>Ф.F3r разд.1 стл.5 стр.59&lt;=Ф.F3r разд.1 стл.4 стр.59</t>
  </si>
  <si>
    <t>Ф.F3r разд.1 стл.5 стр.10&lt;=Ф.F3r разд.1 стл.4 стр.10</t>
  </si>
  <si>
    <t>Ф.F3r разд.1 стл.5 стр.25&lt;=Ф.F3r разд.1 стл.4 стр.25</t>
  </si>
  <si>
    <t>Ф.F3r разд.1 стл.5 стр.40&lt;=Ф.F3r разд.1 стл.4 стр.40</t>
  </si>
  <si>
    <t>Ф.F3r разд.1 стл.5 стр.18&lt;=Ф.F3r разд.1 стл.4 стр.18</t>
  </si>
  <si>
    <t>Ф.F3r разд.1 стл.5 стр.82&lt;=Ф.F3r разд.1 стл.4 стр.82</t>
  </si>
  <si>
    <t>Ф.F3r разд.1 стл.5 стр.67&lt;=Ф.F3r разд.1 стл.4 стр.67</t>
  </si>
  <si>
    <t>Ф.F3r разд.1 стл.5 стр.3&lt;=Ф.F3r разд.1 стл.4 стр.3</t>
  </si>
  <si>
    <t>Ф.F3r разд.1 стл.5 стр.37&lt;=Ф.F3r разд.1 стл.4 стр.37</t>
  </si>
  <si>
    <t>Ф.F3r разд.1 стл.5 стр.52&lt;=Ф.F3r разд.1 стл.4 стр.52</t>
  </si>
  <si>
    <t>Ф.F3r разд.1 стл.5 стр.33&lt;=Ф.F3r разд.1 стл.4 стр.33</t>
  </si>
  <si>
    <t>Ф.F3r разд.1 стл.5 стр.48&lt;=Ф.F3r разд.1 стл.4 стр.48</t>
  </si>
  <si>
    <t>Ф.F3r разд.1 стл.5 стр.78&lt;=Ф.F3r разд.1 стл.4 стр.78</t>
  </si>
  <si>
    <t>Ф.F3r разд.1 стл.5 стр.26&lt;=Ф.F3r разд.1 стл.4 стр.26</t>
  </si>
  <si>
    <t>Ф.F3r разд.1 стл.5 стр.11&lt;=Ф.F3r разд.1 стл.4 стр.11</t>
  </si>
  <si>
    <t>Ф.F3r разд.1 стл.5 стр.60&lt;=Ф.F3r разд.1 стл.4 стр.60</t>
  </si>
  <si>
    <t>Ф.F3r разд.1 стл.5 стр.75&lt;=Ф.F3r разд.1 стл.4 стр.75</t>
  </si>
  <si>
    <t>Ф.F3r разд.1 стл.5 стр.63&lt;=Ф.F3r разд.1 стл.4 стр.63</t>
  </si>
  <si>
    <t>Ф.F3r разд.1 стл.5 стр.45&lt;=Ф.F3r разд.1 стл.4 стр.45</t>
  </si>
  <si>
    <t>Ф.F3r разд.1 стл.5 стр.17&lt;=Ф.F3r разд.1 стл.4 стр.17</t>
  </si>
  <si>
    <t>Ф.F3r разд.1 стл.5 стр.2&lt;=Ф.F3r разд.1 стл.4 стр.2</t>
  </si>
  <si>
    <t>Ф.F3r разд.1 стл.5 стр.62&lt;=Ф.F3r разд.1 стл.4 стр.62</t>
  </si>
  <si>
    <t>Ф.F3r разд.1 стл.5 стр.32&lt;=Ф.F3r разд.1 стл.4 стр.32</t>
  </si>
  <si>
    <t>Ф.F3r разд.1 стл.5 стр.47&lt;=Ф.F3r разд.1 стл.4 стр.47</t>
  </si>
  <si>
    <t>Ф.F3r разд.1 стл.5 стр.77&lt;=Ф.F3r разд.1 стл.4 стр.77</t>
  </si>
  <si>
    <t>Ф.F3r разд.1 стл.5 стр.56&lt;=Ф.F3r разд.1 стл.4 стр.56</t>
  </si>
  <si>
    <t>Ф.F3r разд.1 стл.5 стр.22&lt;=Ф.F3r разд.1 стл.4 стр.22</t>
  </si>
  <si>
    <t>Ф.F3r разд.1 стл.5 стр.41&lt;=Ф.F3r разд.1 стл.4 стр.41</t>
  </si>
  <si>
    <t>Ф.F3r разд.1 стл.5 стр.7&lt;=Ф.F3r разд.1 стл.4 стр.7</t>
  </si>
  <si>
    <t>Ф.F3r разд.1 стл.5 стр.71&lt;=Ф.F3r разд.1 стл.4 стр.71</t>
  </si>
  <si>
    <t>Ф.F3r разд.1 стл.5 стр.66&lt;=Ф.F3r разд.1 стл.4 стр.66</t>
  </si>
  <si>
    <t>Ф.F3r разд.1 стл.5 стр.51&lt;=Ф.F3r разд.1 стл.4 стр.51</t>
  </si>
  <si>
    <t>Ф.F3r разд.1 стл.5 стр.6&lt;=Ф.F3r разд.1 стл.4 стр.6</t>
  </si>
  <si>
    <t>Ф.F3r разд.1 стл.5 стр.21&lt;=Ф.F3r разд.1 стл.4 стр.21</t>
  </si>
  <si>
    <t>Ф.F3r разд.1 сумма стл.1-2 стр.83=Ф.F3r разд.1 стл.10 стр.83+Ф.F3r разд.1 стл.12 стр.83</t>
  </si>
  <si>
    <t>В разд.1 сумма стл.1-2 должна быть равна сумма стл.10 и стл.12 в строках 1-83 (РМО)</t>
  </si>
  <si>
    <t>Ф.F3r разд.1 сумма стл.1-2 стр.53=Ф.F3r разд.1 стл.10 стр.53+Ф.F3r разд.1 стл.12 стр.53</t>
  </si>
  <si>
    <t>Ф.F3r разд.1 сумма стл.1-2 стр.68=Ф.F3r разд.1 стл.10 стр.68+Ф.F3r разд.1 стл.12 стр.68</t>
  </si>
  <si>
    <t>Ф.F3r разд.1 сумма стл.1-2 стр.8=Ф.F3r разд.1 стл.10 стр.8+Ф.F3r разд.1 стл.12 стр.8</t>
  </si>
  <si>
    <t>Ф.F3r разд.1 сумма стл.1-2 стр.38=Ф.F3r разд.1 стл.10 стр.38+Ф.F3r разд.1 стл.12 стр.38</t>
  </si>
  <si>
    <t>Ф.F3r разд.1 сумма стл.1-2 стр.23=Ф.F3r разд.1 стл.10 стр.23+Ф.F3r разд.1 стл.12 стр.23</t>
  </si>
  <si>
    <t>Ф.F3r разд.1 сумма стл.1-2 стр.72=Ф.F3r разд.1 стл.10 стр.72+Ф.F3r разд.1 стл.12 стр.72</t>
  </si>
  <si>
    <t>Ф.F3r разд.1 сумма стл.1-2 стр.27=Ф.F3r разд.1 стл.10 стр.27+Ф.F3r разд.1 стл.12 стр.27</t>
  </si>
  <si>
    <t>Ф.F3r разд.1 сумма стл.1-2 стр.12=Ф.F3r разд.1 стл.10 стр.12+Ф.F3r разд.1 стл.12 стр.12</t>
  </si>
  <si>
    <t>Ф.F3r разд.1 сумма стл.1-2 стр.57=Ф.F3r разд.1 стл.10 стр.57+Ф.F3r разд.1 стл.12 стр.57</t>
  </si>
  <si>
    <t>Ф.F3r разд.1 сумма стл.1-2 стр.42=Ф.F3r разд.1 стл.10 стр.42+Ф.F3r разд.1 стл.12 стр.42</t>
  </si>
  <si>
    <t>Ф.F3r разд.1 сумма стл.1-2 стр.75=Ф.F3r разд.1 стл.10 стр.75+Ф.F3r разд.1 стл.12 стр.75</t>
  </si>
  <si>
    <t>Ф.F3r разд.1 сумма стл.1-2 стр.45=Ф.F3r разд.1 стл.10 стр.45+Ф.F3r разд.1 стл.12 стр.45</t>
  </si>
  <si>
    <t>Ф.F3r разд.1 сумма стл.1-2 стр.60=Ф.F3r разд.1 стл.10 стр.60+Ф.F3r разд.1 стл.12 стр.60</t>
  </si>
  <si>
    <t>Ф.F3r разд.1 сумма стл.1-2 стр.30=Ф.F3r разд.1 стл.10 стр.30+Ф.F3r разд.1 стл.12 стр.30</t>
  </si>
  <si>
    <t>Ф.F3r разд.1 сумма стл.1-2 стр.15=Ф.F3r разд.1 стл.10 стр.15+Ф.F3r разд.1 стл.12 стр.15</t>
  </si>
  <si>
    <t>Ф.F3r разд.1 сумма стл.1-2 стр.79=Ф.F3r разд.1 стл.10 стр.79+Ф.F3r разд.1 стл.12 стр.79</t>
  </si>
  <si>
    <t>Ф.F3r разд.1 сумма стл.1-2 стр.49=Ф.F3r разд.1 стл.10 стр.49+Ф.F3r разд.1 стл.12 стр.49</t>
  </si>
  <si>
    <t>Текущая дата печати:</t>
  </si>
  <si>
    <t>Код:</t>
  </si>
  <si>
    <t>УСД в Пермском крае</t>
  </si>
  <si>
    <t>УСД в Забайкальском крае</t>
  </si>
  <si>
    <t>- иные без предоставления другого жилого помещения</t>
  </si>
  <si>
    <t>Связанные с приватизацией жилой площади</t>
  </si>
  <si>
    <t>Рассмотрено других материалов в порядке исполнения решений и иных материалов в порядке гражданского судопроизводства*</t>
  </si>
  <si>
    <t>- военнослужащим, сотрудникам органов МВД, таможенных и иных государственных органов</t>
  </si>
  <si>
    <t xml:space="preserve">Исковые заявления юр. лиц к юр. лицам </t>
  </si>
  <si>
    <t xml:space="preserve">Из гр.3 стр.62 разд.1 вынесено решений по жалобам на действия судебных приставов-исполнителей                                                           </t>
  </si>
  <si>
    <t xml:space="preserve"> Рассмотрено заявлений по вновь открывшимся обстоятельствам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</si>
  <si>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</si>
  <si>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</si>
  <si>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Cтатус</t>
  </si>
  <si>
    <t>Код формулы</t>
  </si>
  <si>
    <t>Формула</t>
  </si>
  <si>
    <t>Описание формулы</t>
  </si>
  <si>
    <t>В разд.2 сумма стл.1-17 в стр.1,3,5,6  должна быть равна разд.1 стл.1-17 в стр.58</t>
  </si>
  <si>
    <t>Ф.F3r разд.1 стл.10 стр.3=Ф.F3r разд.1 стл.3 стр.3+Ф.F3r разд.1 сумма стл.7-9 стр.3</t>
  </si>
  <si>
    <t>Ф.F3r разд.1 стл.10 стр.18=Ф.F3r разд.1 стл.3 стр.18+Ф.F3r разд.1 сумма стл.7-9 стр.18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</si>
  <si>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</si>
  <si>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</si>
  <si>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</si>
  <si>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</si>
  <si>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О защите интеллектуальной собственности</t>
  </si>
  <si>
    <t xml:space="preserve">О защите прав потребителей:     </t>
  </si>
  <si>
    <t xml:space="preserve"> - из договоров с финансово-кредитными учреждениями</t>
  </si>
  <si>
    <t>- из договоров в сфере торговли, услуг и т.п.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</si>
  <si>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</si>
  <si>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</si>
  <si>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</si>
  <si>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- бездетных или имеющих взрослых детей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</si>
  <si>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</si>
  <si>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</si>
  <si>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</si>
  <si>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</si>
  <si>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</si>
  <si>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>- о восстановлении на работе</t>
  </si>
  <si>
    <t>- об оплате труда</t>
  </si>
  <si>
    <t>- о признании забастовок незаконными и возмещении причиненного ими ущерба</t>
  </si>
  <si>
    <t>- о возмещении ущерба, причиненного при исполнении трудовых обязанностей</t>
  </si>
  <si>
    <t>- другие, возникающие из трудовых правоотношений</t>
  </si>
  <si>
    <t xml:space="preserve">Впервые предъявленные иски о возмещении вреда за увечье и смерть кормильца:   </t>
  </si>
  <si>
    <t>- в связи с исполнением трудовых обязанностей</t>
  </si>
  <si>
    <t>- в связи с нарушением правил движения и авариями на транспорте</t>
  </si>
  <si>
    <t>- по другим основаниям</t>
  </si>
  <si>
    <t xml:space="preserve">О выселении (независимо от принадлежности жилфонда):    </t>
  </si>
  <si>
    <t xml:space="preserve"> - из служебных помещений</t>
  </si>
  <si>
    <t>- иные с предоставлением другого жилья</t>
  </si>
  <si>
    <t>Ф.F3r разд.3 стл.1 сумма стр.30-32=Ф.F3r разд.1 стл.4 стр.59</t>
  </si>
  <si>
    <t xml:space="preserve"> В разд.3 сумма стр.30-32 должна быть равна разд.1 стр.59 гр.4 </t>
  </si>
  <si>
    <t>Ф.F3r разд.1 стл.10 стр.78=Ф.F3r разд.1 стл.3 стр.78+Ф.F3r разд.1 сумма стл.7-9 стр.78</t>
  </si>
  <si>
    <t>Ф.F3r разд.1 стл.10 стр.63=Ф.F3r разд.1 стл.3 стр.63+Ф.F3r разд.1 сумма стл.7-9 стр.63</t>
  </si>
  <si>
    <t>Ф.F3r разд.2 стл.9 стр.4&lt;=Ф.F3r разд.2 стл.9 стр.3</t>
  </si>
  <si>
    <t>Ф.F3r разд.2 стл.13 стр.4&lt;=Ф.F3r разд.2 стл.13 стр.3</t>
  </si>
  <si>
    <t>Ф.F3r разд.2 стл.12 стр.4&lt;=Ф.F3r разд.2 стл.12 стр.3</t>
  </si>
  <si>
    <t>Ф.F3r разд.2 стл.4 стр.4&lt;=Ф.F3r разд.2 стл.4 стр.3</t>
  </si>
  <si>
    <t>Ф.F3r разд.2 стл.8 стр.4&lt;=Ф.F3r разд.2 стл.8 стр.3</t>
  </si>
  <si>
    <t>Ф.F3r разд.2 стл.15 стр.4&lt;=Ф.F3r разд.2 стл.15 стр.3</t>
  </si>
  <si>
    <t>Ф.F3r разд.2 стл.7 стр.4&lt;=Ф.F3r разд.2 стл.7 стр.3</t>
  </si>
  <si>
    <t>Ф.F3r разд.2 стл.3 стр.4&lt;=Ф.F3r разд.2 стл.3 стр.3</t>
  </si>
  <si>
    <t>Ф.F3r разд.2 стл.11 стр.4&lt;=Ф.F3r разд.2 стл.11 стр.3</t>
  </si>
  <si>
    <t>Ф.F3r разд.3 стл.1 стр.1&lt;=Ф.F3r разд.1 стл.2 стр.83</t>
  </si>
  <si>
    <t>Ф.F3r разд.3 стл.1 стр.13&lt;=Ф.F3r разд.3 стл.1 стр.12</t>
  </si>
  <si>
    <t>В разд.3 стл.1 стр.13 должна быть меньше или равна стр.12 (РМО)</t>
  </si>
  <si>
    <t>Ф.F3r разд.3 стл.1 стр.14=0</t>
  </si>
  <si>
    <t>В разд.3 стл.1 стр.14 не заполняется!!!(м-нов)</t>
  </si>
  <si>
    <t>В разд.1 стр.58 в стл.1-17 должна быть равна сумме стр.1-57 в стл.1-17(рмо)</t>
  </si>
  <si>
    <t>Ф.F3r разд.1 стл.10 стр.58=Ф.F3r разд.1 стл.10 сумма стр.1-57</t>
  </si>
  <si>
    <t>Ф.F3r разд.1 стл.14 стр.58=Ф.F3r разд.1 стл.14 сумма стр.1-57</t>
  </si>
  <si>
    <t>Ф.F3r разд.1 стл.15 стр.58=Ф.F3r разд.1 стл.15 сумма стр.1-57</t>
  </si>
  <si>
    <t>Ф.F3r разд.1 стл.3 стр.58=Ф.F3r разд.1 стл.3 сумма стр.1-57</t>
  </si>
  <si>
    <t>Ф.F3r разд.1 стл.11 стр.58=Ф.F3r разд.1 стл.11 сумма стр.1-57</t>
  </si>
  <si>
    <t>Ф.F3r разд.1 стл.2 стр.58=Ф.F3r разд.1 стл.2 сумма стр.1-57</t>
  </si>
  <si>
    <t>Ф.F3r разд.1 стл.6 стр.58=Ф.F3r разд.1 стл.6 сумма стр.1-57</t>
  </si>
  <si>
    <t>Ф.F3r разд.1 стл.13 стр.58=Ф.F3r разд.1 стл.13 сумма стр.1-57</t>
  </si>
  <si>
    <t>Ф.F3r разд.1 стл.9 стр.58=Ф.F3r разд.1 стл.9 сумма стр.1-57</t>
  </si>
  <si>
    <t>Ф.F3r разд.1 стл.17 стр.58=Ф.F3r разд.1 стл.17 сумма стр.1-57</t>
  </si>
  <si>
    <t>Ф.F3r разд.1 стл.5 стр.58=Ф.F3r разд.1 стл.5 сумма стр.1-57</t>
  </si>
  <si>
    <t>Ф.F3r разд.1 стл.4 стр.58=Ф.F3r разд.1 стл.4 сумма стр.1-57</t>
  </si>
  <si>
    <t>Ф.F3r разд.1 стл.1 стр.58=Ф.F3r разд.1 стл.1 сумма стр.1-57</t>
  </si>
  <si>
    <t>Ф.F3r разд.1 стл.16 стр.58=Ф.F3r разд.1 стл.16 сумма стр.1-57</t>
  </si>
  <si>
    <t>Ф.F3r разд.1 стл.8 стр.58=Ф.F3r разд.1 стл.8 сумма стр.1-57</t>
  </si>
  <si>
    <t>Ф.F3r разд.1 стл.12 стр.58=Ф.F3r разд.1 стл.12 сумма стр.1-57</t>
  </si>
  <si>
    <t>Ф.F3r разд.1 стл.10 сумма стр.59-65=Ф.F3r разд.1 стл.10 стр.66</t>
  </si>
  <si>
    <t>В разд.1 сумма стр.59-65 в стл.1-17 должна быть равна стр.66 в стл.1-17(рмо)</t>
  </si>
  <si>
    <t>Ф.F3r разд.1 стл.2 сумма стр.59-65=Ф.F3r разд.1 стл.2 стр.66</t>
  </si>
  <si>
    <t>Ф.F3r разд.1 стл.17 сумма стр.59-65=Ф.F3r разд.1 стл.17 стр.66</t>
  </si>
  <si>
    <t>Ф.F3r разд.1 стл.14 сумма стр.59-65=Ф.F3r разд.1 стл.14 стр.66</t>
  </si>
  <si>
    <t>Ф.F3r разд.1 стл.3 сумма стр.59-65=Ф.F3r разд.1 стл.3 стр.66</t>
  </si>
  <si>
    <t>Ф.F3r разд.1 стл.15 сумма стр.59-65=Ф.F3r разд.1 стл.15 стр.66</t>
  </si>
  <si>
    <t>Ф.F3r разд.1 стл.7 сумма стр.59-65=Ф.F3r разд.1 стл.7 стр.66</t>
  </si>
  <si>
    <t>Ф.F3r разд.1 стл.11 сумма стр.59-65=Ф.F3r разд.1 стл.11 стр.66</t>
  </si>
  <si>
    <t>Ф.F3r разд.1 стл.4 сумма стр.59-65=Ф.F3r разд.1 стл.4 стр.66</t>
  </si>
  <si>
    <t>Ф.F3r разд.1 стл.9 сумма стр.59-65=Ф.F3r разд.1 стл.9 стр.66</t>
  </si>
  <si>
    <t>Ф.F3r разд.1 стл.6 сумма стр.59-65=Ф.F3r разд.1 стл.6 стр.66</t>
  </si>
  <si>
    <t>Ф.F3r разд.1 стл.16 сумма стр.59-65=Ф.F3r разд.1 стл.16 стр.66</t>
  </si>
  <si>
    <t>Ф.F3r разд.1 стл.1 сумма стр.59-65=Ф.F3r разд.1 стл.1 стр.66</t>
  </si>
  <si>
    <t>Ф.F3r разд.1 стл.13 сумма стр.59-65=Ф.F3r разд.1 стл.13 стр.66</t>
  </si>
  <si>
    <t>Ф.F3r разд.1 стл.12 сумма стр.59-65=Ф.F3r разд.1 стл.12 стр.66</t>
  </si>
  <si>
    <t>Ф.F3r разд.1 стл.8 сумма стр.59-65=Ф.F3r разд.1 стл.8 стр.66</t>
  </si>
  <si>
    <t>Ф.F3r разд.1 стл.5 сумма стр.59-65=Ф.F3r разд.1 стл.5 стр.66</t>
  </si>
  <si>
    <t>Ф.F3r разд.1 стл.3 сумма стр.67-81=Ф.F3r разд.1 стл.3 стр.82</t>
  </si>
  <si>
    <t>В разд.1 сумма стр.67-81 в стл.1-17 должна быть равна стр.82 в стл.1-17(рмо)</t>
  </si>
  <si>
    <t>Ф.F3r разд.1 стл.10 сумма стр.67-81=Ф.F3r разд.1 стл.10 стр.82</t>
  </si>
  <si>
    <t>Ф.F3r разд.1 стл.14 сумма стр.67-81=Ф.F3r разд.1 стл.14 стр.82</t>
  </si>
  <si>
    <t>Ф.F3r разд.1 стл.11 сумма стр.67-81=Ф.F3r разд.1 стл.11 стр.82</t>
  </si>
  <si>
    <t>Ф.F3r разд.1 стл.4 сумма стр.67-81=Ф.F3r разд.1 стл.4 стр.82</t>
  </si>
  <si>
    <t>Ф.F3r разд.1 стл.7 сумма стр.67-81=Ф.F3r разд.1 стл.7 стр.82</t>
  </si>
  <si>
    <t>Ф.F3r разд.1 стл.2 сумма стр.67-81=Ф.F3r разд.1 стл.2 стр.82</t>
  </si>
  <si>
    <t>Ф.F3r разд.1 стл.17 сумма стр.67-81=Ф.F3r разд.1 стл.17 стр.82</t>
  </si>
  <si>
    <t>Ф.F3r разд.1 стл.6 сумма стр.67-81=Ф.F3r разд.1 стл.6 стр.82</t>
  </si>
  <si>
    <t>Ф.F3r разд.1 стл.9 сумма стр.67-81=Ф.F3r разд.1 стл.9 стр.82</t>
  </si>
  <si>
    <t>Ф.F3r разд.1 стл.5 сумма стр.67-81=Ф.F3r разд.1 стл.5 стр.82</t>
  </si>
  <si>
    <t>Ф.F3r разд.1 стл.16 сумма стр.67-81=Ф.F3r разд.1 стл.16 стр.82</t>
  </si>
  <si>
    <t>*Включаются в том числе разъяснения решений, отрочка или расрочка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</si>
  <si>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</si>
  <si>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</si>
  <si>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</si>
  <si>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Зарегистрировано исковых заявлений, заявлений и жалоб в порядке гражд. производства, поступивших в отчетном периоде</t>
  </si>
  <si>
    <t>из них принято заявлений к производству с нарушением срока</t>
  </si>
  <si>
    <t>Ф.F3r разд.1 стл.1 сумма стр.67-81=Ф.F3r разд.1 стл.1 стр.82</t>
  </si>
  <si>
    <t>Ф.F3r разд.1 стл.8 сумма стр.67-81=Ф.F3r разд.1 стл.8 стр.82</t>
  </si>
  <si>
    <t>Ф.F3r разд.1 стл.12 сумма стр.67-81=Ф.F3r разд.1 стл.12 стр.82</t>
  </si>
  <si>
    <t>Ф.F3r разд.1 стл.15 сумма стр.67-81=Ф.F3r разд.1 стл.15 стр.82</t>
  </si>
  <si>
    <t>Ф.F3r разд.2 сумма стл.1-2 стр.2=Ф.F3r разд.2 стл.10 стр.2+Ф.F3r разд.2 стл.12 стр.2</t>
  </si>
  <si>
    <t>В разд.2 сумма стл.1-2 в стр.1-6 должна быть равна сумме стл.10 и стл.12 в стр.1-6(рмо)</t>
  </si>
  <si>
    <t>Ф.F3r разд.2 сумма стл.1-2 стр.6=Ф.F3r разд.2 стл.10 стр.6+Ф.F3r разд.2 стл.12 стр.6</t>
  </si>
  <si>
    <t>Ф.F3r разд.2 сумма стл.1-2 стр.3=Ф.F3r разд.2 стл.10 стр.3+Ф.F3r разд.2 стл.12 стр.3</t>
  </si>
  <si>
    <t>Ф.F3r разд.2 сумма стл.1-2 стр.5=Ф.F3r разд.2 стл.10 стр.5+Ф.F3r разд.2 стл.12 стр.5</t>
  </si>
  <si>
    <t>Ф.F3r разд.2 сумма стл.1-2 стр.1=Ф.F3r разд.2 стл.10 стр.1+Ф.F3r разд.2 стл.12 стр.1</t>
  </si>
  <si>
    <t>Ф.F3r разд.2 сумма стл.1-2 стр.4=Ф.F3r разд.2 стл.10 стр.4+Ф.F3r разд.2 стл.12 стр.4</t>
  </si>
  <si>
    <t>Ф.F3r разд.2 стл.11 стр.3&lt;=Ф.F3r разд.2 стл.10 стр.3</t>
  </si>
  <si>
    <t>В разд.2 стл.11 в стр.1-6 должен быть меньше или равен стл.10 в стр.1-6(рмо)</t>
  </si>
  <si>
    <t>Ф.F3r разд.2 стл.11 стр.4&lt;=Ф.F3r разд.2 стл.10 стр.4</t>
  </si>
  <si>
    <t>Ф.F3r разд.2 стл.11 стр.6&lt;=Ф.F3r разд.2 стл.10 стр.6</t>
  </si>
  <si>
    <t>Ф.F3r разд.2 стл.11 стр.2&lt;=Ф.F3r разд.2 стл.10 стр.2</t>
  </si>
  <si>
    <t>Ф.F3r разд.2 стл.11 стр.1&lt;=Ф.F3r разд.2 стл.10 стр.1</t>
  </si>
  <si>
    <t>Ф.F3r разд.2 стл.11 стр.5&lt;=Ф.F3r разд.2 стл.10 стр.5</t>
  </si>
  <si>
    <t>Ф.F3r разд.2 стл.3 стр.2=Ф.F3r разд.2 стл.4 стр.2+Ф.F3r разд.2 стл.6 стр.2</t>
  </si>
  <si>
    <t>В разд.2 стл.3 в стр.1-6 должен быть равен сумме стл.4 и 6 в стр.1-6 (РМО)</t>
  </si>
  <si>
    <t>Ф.F3r разд.2 стл.3 стр.6=Ф.F3r разд.2 стл.4 стр.6+Ф.F3r разд.2 стл.6 стр.6</t>
  </si>
  <si>
    <t>Ф.F3r разд.2 стл.3 стр.4=Ф.F3r разд.2 стл.4 стр.4+Ф.F3r разд.2 стл.6 стр.4</t>
  </si>
  <si>
    <t>Ф.F3r разд.1 стл.11 стр.17&lt;=Ф.F3r разд.1 стл.10 стр.17</t>
  </si>
  <si>
    <t>Ф.F3r разд.1 стл.11 стр.2&lt;=Ф.F3r разд.1 стл.10 стр.2</t>
  </si>
  <si>
    <t>Ф.F3r разд.1 стл.11 стр.47&lt;=Ф.F3r разд.1 стл.10 стр.47</t>
  </si>
  <si>
    <t>Ф.F3r разд.1 стл.11 стр.32&lt;=Ф.F3r разд.1 стл.10 стр.32</t>
  </si>
  <si>
    <t>Ф.F3r разд.1 стл.11 стр.61&lt;=Ф.F3r разд.1 стл.10 стр.61</t>
  </si>
  <si>
    <t>Ф.F3r разд.1 стл.11 стр.12&lt;=Ф.F3r разд.1 стл.10 стр.12</t>
  </si>
  <si>
    <t>Ф.F3r разд.1 стл.11 стр.27&lt;=Ф.F3r разд.1 стл.10 стр.27</t>
  </si>
  <si>
    <t>Ф.F3r разд.1 стл.11 стр.57&lt;=Ф.F3r разд.1 стл.10 стр.57</t>
  </si>
  <si>
    <t>Ф.F3r разд.1 стл.11 стр.65&lt;=Ф.F3r разд.1 стл.10 стр.65</t>
  </si>
  <si>
    <t>Ф.F3r разд.1 стл.11 стр.42&lt;=Ф.F3r разд.1 стл.10 стр.42</t>
  </si>
  <si>
    <t>Ф.F3r разд.1 стл.11 стр.80&lt;=Ф.F3r разд.1 стл.10 стр.80</t>
  </si>
  <si>
    <t>Ф.F3r разд.1 стл.11 стр.8&lt;=Ф.F3r разд.1 стл.10 стр.8</t>
  </si>
  <si>
    <t>Ф.F3r разд.1 стл.11 стр.23&lt;=Ф.F3r разд.1 стл.10 стр.23</t>
  </si>
  <si>
    <t>Ф.F3r разд.1 стл.11 стр.38&lt;=Ф.F3r разд.1 стл.10 стр.38</t>
  </si>
  <si>
    <t>Ф.F3r разд.1 стл.11 стр.5&lt;=Ф.F3r разд.1 стл.10 стр.5</t>
  </si>
  <si>
    <t>Ф.F3r разд.1 стл.11 стр.72&lt;=Ф.F3r разд.1 стл.10 стр.72</t>
  </si>
  <si>
    <t>Ф.F3r разд.1 стл.11 стр.20&lt;=Ф.F3r разд.1 стл.10 стр.20</t>
  </si>
  <si>
    <t>Ф.F3r разд.1 стл.11 стр.50&lt;=Ф.F3r разд.1 стл.10 стр.50</t>
  </si>
  <si>
    <t>Ф.F3r разд.1 стл.11 стр.35&lt;=Ф.F3r разд.1 стл.10 стр.35</t>
  </si>
  <si>
    <t>Ф.F3r разд.1 стл.11 стр.45&lt;=Ф.F3r разд.1 стл.10 стр.45</t>
  </si>
  <si>
    <t>Ф.F3r разд.1 стл.11 стр.30&lt;=Ф.F3r разд.1 стл.10 стр.30</t>
  </si>
  <si>
    <t>Ф.F3r разд.1 стл.11 стр.46&lt;=Ф.F3r разд.1 стл.10 стр.46</t>
  </si>
  <si>
    <t>Ф.F3r разд.1 стл.11 стр.31&lt;=Ф.F3r разд.1 стл.10 стр.31</t>
  </si>
  <si>
    <t>Ф.F3r разд.1 стл.11 стр.76&lt;=Ф.F3r разд.1 стл.10 стр.76</t>
  </si>
  <si>
    <t>Ф.F3r разд.1 стл.11 стр.16&lt;=Ф.F3r разд.1 стл.10 стр.16</t>
  </si>
  <si>
    <t>Ф.F3r разд.1 стл.11 стр.1&lt;=Ф.F3r разд.1 стл.10 стр.1</t>
  </si>
  <si>
    <t>Ф.F3r разд.1 стл.11 стр.60&lt;=Ф.F3r разд.1 стл.10 стр.60</t>
  </si>
  <si>
    <t>Ф.F3r разд.1 стл.11 стр.79&lt;=Ф.F3r разд.1 стл.10 стр.79</t>
  </si>
  <si>
    <t>Ф.F3r разд.1 стл.11 стр.11&lt;=Ф.F3r разд.1 стл.10 стр.11</t>
  </si>
  <si>
    <t>Ф.F3r разд.1 стл.11 стр.64&lt;=Ф.F3r разд.1 стл.10 стр.64</t>
  </si>
  <si>
    <t>Ф.F3r разд.1 стл.11 стр.83&lt;=Ф.F3r разд.1 стл.10 стр.83</t>
  </si>
  <si>
    <t>Ф.F3r разд.1 стл.11 стр.26&lt;=Ф.F3r разд.1 стл.10 стр.26</t>
  </si>
  <si>
    <t>Ф.F3r разд.1 стл.11 стр.56&lt;=Ф.F3r разд.1 стл.10 стр.56</t>
  </si>
  <si>
    <t>Ф.F3r разд.1 стл.11 стр.41&lt;=Ф.F3r разд.1 стл.10 стр.41</t>
  </si>
  <si>
    <t>Ф.F3r разд.1 стл.11 стр.68&lt;=Ф.F3r разд.1 стл.10 стр.68</t>
  </si>
  <si>
    <t>Ф.F3r разд.1 стл.11 стр.7&lt;=Ф.F3r разд.1 стл.10 стр.7</t>
  </si>
  <si>
    <t>Ф.F3r разд.1 стл.11 стр.53&lt;=Ф.F3r разд.1 стл.10 стр.53</t>
  </si>
  <si>
    <t>Ф.F3r разд.1 стл.11 стр.71&lt;=Ф.F3r разд.1 стл.10 стр.71</t>
  </si>
  <si>
    <t>Ф.F3r разд.1 стл.11 стр.34&lt;=Ф.F3r разд.1 стл.10 стр.34</t>
  </si>
  <si>
    <t>Ф.F3r разд.1 стл.11 стр.19&lt;=Ф.F3r разд.1 стл.10 стр.19</t>
  </si>
  <si>
    <t>Начальник управления          ДЗ Саляхов</t>
  </si>
  <si>
    <t>Консультант          ЛП Рубан</t>
  </si>
  <si>
    <t>8-843-2216514</t>
  </si>
  <si>
    <r>
      <t>Набережночелнинский суд:</t>
    </r>
    <r>
      <rPr>
        <sz val="10"/>
        <rFont val="Times New Roman"/>
        <family val="1"/>
      </rPr>
      <t xml:space="preserve"> 2-218/2010 г., 2-311/2010 г., 2-519/2010 г., 2-1947/2010 г., 2-5978/2010 г., 2-6276/2010 г. и др.  </t>
    </r>
    <r>
      <rPr>
        <b/>
        <sz val="10"/>
        <rFont val="Times New Roman"/>
        <family val="1"/>
      </rPr>
      <t xml:space="preserve">Азнакаевский суд: </t>
    </r>
    <r>
      <rPr>
        <sz val="10"/>
        <rFont val="Times New Roman"/>
        <family val="1"/>
      </rPr>
      <t xml:space="preserve">Гр. дело № 2-368/2010 по иску ОАО "Россельхозбанк" к ООО "Уразаево" о взыскании задолженности по кредитному договору Гр. дело № 2-369/2010 по иску АК Сберегательный банк РФ № 4694 к ООО "Уразаево" о взыскании задолженности по кредитному договору Гр. дело № 2-370/2010 по иску АК Сберегательный банк РФ № 4694к ООО "Уразаево" о взыскании задолженности по кредитному договору </t>
    </r>
  </si>
  <si>
    <r>
      <t>Вахитовский суд:</t>
    </r>
    <r>
      <rPr>
        <sz val="10"/>
        <rFont val="Times New Roman"/>
        <family val="1"/>
      </rPr>
      <t xml:space="preserve"> 2-477/10 Прокурор г. Казани  к ОАО "Гипермаркет "Кольцо", 2-812/10 Общественная организация "РАО" к ЗАО "Таиф Арт", 2-1560/2010 ООО "СФ "Интэлс" к ООО "Акибанк" о признании договора поручительства недействительным, </t>
    </r>
    <r>
      <rPr>
        <b/>
        <sz val="10"/>
        <rFont val="Times New Roman"/>
        <family val="1"/>
      </rPr>
      <t>Кировский суд</t>
    </r>
    <r>
      <rPr>
        <sz val="10"/>
        <rFont val="Times New Roman"/>
        <family val="1"/>
      </rPr>
      <t>: Дело № 2-944/10 по иску ООО "СТО" к МУ "Администрация Кировского района ИК МО г.Казани" о признании права собственности на самовольное строение.</t>
    </r>
  </si>
  <si>
    <t>Менделеевский суд:  дело № 2-375/2010 года  по заявлению ОАО «Химзавод им. Л.Я.Карпова» к Чванову В.В., Васнецову Л.А., Федько А.В. о выдаче судебного приказа рассмотрено 25 июня 2010 года вынесен судебный приказ о взыскании с должников 64308 рублей 55 копеек и госпошлину 1064 рубля 63 копейки.</t>
  </si>
  <si>
    <r>
      <t>Лаишевский суд:</t>
    </r>
    <r>
      <rPr>
        <sz val="10"/>
        <rFont val="Times New Roman"/>
        <family val="1"/>
      </rPr>
      <t xml:space="preserve"> Дело 2-156/2010 по иску ООО "Заря" к ООО "Бимское" о признании торгов недействительными  </t>
    </r>
    <r>
      <rPr>
        <b/>
        <sz val="10"/>
        <rFont val="Times New Roman"/>
        <family val="1"/>
      </rPr>
      <t>Советский</t>
    </r>
    <r>
      <rPr>
        <sz val="10"/>
        <rFont val="Times New Roman"/>
        <family val="1"/>
      </rPr>
      <t xml:space="preserve"> суд: № 3548 Равторское Общество к ОАО "Челнызапчасть" о взыскании вознаграждения, №2534 ООО"Военно-страховая компания" Админ Сов района г Казани</t>
    </r>
  </si>
  <si>
    <r>
      <t xml:space="preserve">Елабужский суд: </t>
    </r>
    <r>
      <rPr>
        <sz val="10"/>
        <rFont val="Times New Roman"/>
        <family val="1"/>
      </rPr>
      <t xml:space="preserve">2-616/2010-по иску ООО "Тепма" к отделению по Елабуге и Елаб. Району Управления  Федерального казначейства </t>
    </r>
    <r>
      <rPr>
        <b/>
        <sz val="10"/>
        <rFont val="Times New Roman"/>
        <family val="1"/>
      </rPr>
      <t>Советский суд:</t>
    </r>
    <r>
      <rPr>
        <sz val="10"/>
        <rFont val="Times New Roman"/>
        <family val="1"/>
      </rPr>
      <t xml:space="preserve"> № 1420 РАО к ООО"Максим" взыскание задолженности </t>
    </r>
    <r>
      <rPr>
        <b/>
        <sz val="10"/>
        <rFont val="Times New Roman"/>
        <family val="1"/>
      </rPr>
      <t>Вахитовский суд:</t>
    </r>
    <r>
      <rPr>
        <sz val="10"/>
        <rFont val="Times New Roman"/>
        <family val="1"/>
      </rPr>
      <t xml:space="preserve"> 2-375/10 ОАО "Банк "ВТБ" к ООО "Ласк Строй" о взыскании задолженности по вредитному договору</t>
    </r>
  </si>
  <si>
    <r>
      <t>Вахитовский суд:</t>
    </r>
    <r>
      <rPr>
        <sz val="10"/>
        <rFont val="Times New Roman"/>
        <family val="1"/>
      </rPr>
      <t xml:space="preserve"> 2-348/10 ООО "Волгастройсервис" к ФГОУВПО "Казанский государственный аграрный университет", 2-349/10 "Волгастройсервис" к ФГОУВПО "Казанский государственный аграрный университет</t>
    </r>
  </si>
  <si>
    <t>Ф.F3r разд.1 стл.3 стр.9=Ф.F3r разд.1 стл.4 стр.9+Ф.F3r разд.1 стл.6 стр.9</t>
  </si>
  <si>
    <t>Ф.F3r разд.1 стл.3 стр.39=Ф.F3r разд.1 стл.4 стр.39+Ф.F3r разд.1 стл.6 стр.39</t>
  </si>
  <si>
    <t>Ф.F3r разд.1 стл.3 стр.69=Ф.F3r разд.1 стл.4 стр.69+Ф.F3r разд.1 стл.6 стр.69</t>
  </si>
  <si>
    <t>Ф.F3r разд.1 стл.3 стр.20=Ф.F3r разд.1 стл.4 стр.20+Ф.F3r разд.1 стл.6 стр.20</t>
  </si>
  <si>
    <t>Ф.F3r разд.1 стл.3 стр.5=Ф.F3r разд.1 стл.4 стр.5+Ф.F3r разд.1 стл.6 стр.5</t>
  </si>
  <si>
    <t>Ф.F3r разд.1 стл.3 стр.50=Ф.F3r разд.1 стл.4 стр.50+Ф.F3r разд.1 стл.6 стр.50</t>
  </si>
  <si>
    <t>Ф.F3r разд.1 стл.3 стр.35=Ф.F3r разд.1 стл.4 стр.35+Ф.F3r разд.1 стл.6 стр.35</t>
  </si>
  <si>
    <t>Ф.F3r разд.1 стл.3 стр.80=Ф.F3r разд.1 стл.4 стр.80+Ф.F3r разд.1 стл.6 стр.80</t>
  </si>
  <si>
    <t>Ф.F3r разд.1 стл.3 стр.65=Ф.F3r разд.1 стл.4 стр.65+Ф.F3r разд.1 стл.6 стр.65</t>
  </si>
  <si>
    <t>Ф.F3r разд.1 стл.3 стр.32=Ф.F3r разд.1 стл.4 стр.32+Ф.F3r разд.1 стл.6 стр.32</t>
  </si>
  <si>
    <t>Ф.F3r разд.1 стл.3 стр.17=Ф.F3r разд.1 стл.4 стр.17+Ф.F3r разд.1 стл.6 стр.17</t>
  </si>
  <si>
    <t>Ф.F3r разд.1 стл.3 стр.62=Ф.F3r разд.1 стл.4 стр.62+Ф.F3r разд.1 стл.6 стр.62</t>
  </si>
  <si>
    <t>Ф.F3r разд.1 стл.3 стр.47=Ф.F3r разд.1 стл.4 стр.47+Ф.F3r разд.1 стл.6 стр.47</t>
  </si>
  <si>
    <t>Ф.F3r разд.1 стл.3 стр.58=Ф.F3r разд.1 стл.4 стр.58+Ф.F3r разд.1 стл.6 стр.58</t>
  </si>
  <si>
    <t>Ф.F3r разд.1 стл.3 стр.43=Ф.F3r разд.1 стл.4 стр.43+Ф.F3r разд.1 стл.6 стр.43</t>
  </si>
  <si>
    <t>Ф.F3r разд.1 стл.3 стр.77=Ф.F3r разд.1 стл.4 стр.77+Ф.F3r разд.1 стл.6 стр.77</t>
  </si>
  <si>
    <t>Ф.F3r разд.1 стл.3 стр.28=Ф.F3r разд.1 стл.4 стр.28+Ф.F3r разд.1 стл.6 стр.28</t>
  </si>
  <si>
    <t>Ф.F3r разд.1 стл.3 стр.13=Ф.F3r разд.1 стл.4 стр.13+Ф.F3r разд.1 стл.6 стр.13</t>
  </si>
  <si>
    <t>Ф.F3r разд.1 стл.3 стр.73=Ф.F3r разд.1 стл.4 стр.73+Ф.F3r разд.1 стл.6 стр.73</t>
  </si>
  <si>
    <t>Ф.F3r разд.1 стл.3 стр.70=Ф.F3r разд.1 стл.4 стр.70+Ф.F3r разд.1 стл.6 стр.70</t>
  </si>
  <si>
    <t>Ф.F3r разд.1 стл.3 стр.55=Ф.F3r разд.1 стл.4 стр.55+Ф.F3r разд.1 стл.6 стр.55</t>
  </si>
  <si>
    <t>Ф.F3r разд.1 стл.3 стр.40=Ф.F3r разд.1 стл.4 стр.40+Ф.F3r разд.1 стл.6 стр.40</t>
  </si>
  <si>
    <t>Ф.F3r разд.1 стл.3 стр.6=Ф.F3r разд.1 стл.4 стр.6+Ф.F3r разд.1 стл.6 стр.6</t>
  </si>
  <si>
    <t>Ф.F3r разд.1 стл.3 стр.81=Ф.F3r разд.1 стл.4 стр.81+Ф.F3r разд.1 стл.6 стр.81</t>
  </si>
  <si>
    <t>Ф.F3r разд.1 стл.3 стр.2=Ф.F3r разд.1 стл.4 стр.2+Ф.F3r разд.1 стл.6 стр.2</t>
  </si>
  <si>
    <t>Ф.F3r разд.1 стл.3 стр.36=Ф.F3r разд.1 стл.4 стр.36+Ф.F3r разд.1 стл.6 стр.36</t>
  </si>
  <si>
    <t>Ф.F3r разд.1 стл.3 стр.66=Ф.F3r разд.1 стл.4 стр.66+Ф.F3r разд.1 стл.6 стр.66</t>
  </si>
  <si>
    <t>Ф.F3r разд.1 стл.3 стр.21=Ф.F3r разд.1 стл.4 стр.21+Ф.F3r разд.1 стл.6 стр.21</t>
  </si>
  <si>
    <t>Ф.F3r разд.1 стл.3 стр.51=Ф.F3r разд.1 стл.4 стр.51+Ф.F3r разд.1 стл.6 стр.51</t>
  </si>
  <si>
    <t>Ф.F3r разд.1 стл.3 стр.63=Ф.F3r разд.1 стл.4 стр.63+Ф.F3r разд.1 стл.6 стр.63</t>
  </si>
  <si>
    <t>Ф.F3r разд.1 стл.3 стр.78=Ф.F3r разд.1 стл.4 стр.78+Ф.F3r разд.1 стл.6 стр.78</t>
  </si>
  <si>
    <t>Ф.F3r разд.1 стл.3 стр.48=Ф.F3r разд.1 стл.4 стр.48+Ф.F3r разд.1 стл.6 стр.48</t>
  </si>
  <si>
    <t>Ф.F3r разд.1 стл.3 стр.14=Ф.F3r разд.1 стл.4 стр.14+Ф.F3r разд.1 стл.6 стр.14</t>
  </si>
  <si>
    <t>Ф.F3r разд.1 стл.3 стр.29=Ф.F3r разд.1 стл.4 стр.29+Ф.F3r разд.1 стл.6 стр.29</t>
  </si>
  <si>
    <t>Ф.F3r разд.1 стл.3 стр.44=Ф.F3r разд.1 стл.4 стр.44+Ф.F3r разд.1 стл.6 стр.44</t>
  </si>
  <si>
    <t>Ф.F3r разд.1 стл.3 стр.59=Ф.F3r разд.1 стл.4 стр.59+Ф.F3r разд.1 стл.6 стр.59</t>
  </si>
  <si>
    <t>Ф.F3r разд.1 стл.3 стр.74=Ф.F3r разд.1 стл.4 стр.74+Ф.F3r разд.1 стл.6 стр.74</t>
  </si>
  <si>
    <t>Ф.F3r разд.1 стл.3 стр.25=Ф.F3r разд.1 стл.4 стр.25+Ф.F3r разд.1 стл.6 стр.25</t>
  </si>
  <si>
    <t>Ф.F3r разд.1 стл.3 стр.10=Ф.F3r разд.1 стл.4 стр.10+Ф.F3r разд.1 стл.6 стр.10</t>
  </si>
  <si>
    <t>Ф.F3r разд.1 стл.10 стр.36=Ф.F3r разд.1 стл.3 стр.36+Ф.F3r разд.1 сумма стл.7-9 стр.36</t>
  </si>
  <si>
    <t>В разд.1 стл.10 должен быть равен сумме стл.3 и стл.7-9 в стр.1-83(рмо)</t>
  </si>
  <si>
    <t>Ф.F3r разд.1 стл.10 стр.21=Ф.F3r разд.1 стл.3 стр.21+Ф.F3r разд.1 сумма стл.7-9 стр.21</t>
  </si>
  <si>
    <t>Ф.F3r разд.1 стл.10 стр.51=Ф.F3r разд.1 стл.3 стр.51+Ф.F3r разд.1 сумма стл.7-9 стр.51</t>
  </si>
  <si>
    <t>Ф.F3r разд.1 стл.10 стр.66=Ф.F3r разд.1 стл.3 стр.66+Ф.F3r разд.1 сумма стл.7-9 стр.66</t>
  </si>
  <si>
    <t>Ф.F3r разд.1 стл.10 стр.6=Ф.F3r разд.1 стл.3 стр.6+Ф.F3r разд.1 сумма стл.7-9 стр.6</t>
  </si>
  <si>
    <t>Ф.F3r разд.1 стл.10 стр.25=Ф.F3r разд.1 стл.3 стр.25+Ф.F3r разд.1 сумма стл.7-9 стр.25</t>
  </si>
  <si>
    <t>Ф.F3r разд.1 стл.10 стр.40=Ф.F3r разд.1 стл.3 стр.40+Ф.F3r разд.1 сумма стл.7-9 стр.40</t>
  </si>
  <si>
    <t>Ф.F3r разд.1 стл.10 стр.13=Ф.F3r разд.1 стл.3 стр.13+Ф.F3r разд.1 сумма стл.7-9 стр.13</t>
  </si>
  <si>
    <t>Ф.F3r разд.1 стл.10 стр.70=Ф.F3r разд.1 стл.3 стр.70+Ф.F3r разд.1 сумма стл.7-9 стр.70</t>
  </si>
  <si>
    <t>Ф.F3r разд.1 стл.10 стр.10=Ф.F3r разд.1 стл.3 стр.10+Ф.F3r разд.1 сумма стл.7-9 стр.10</t>
  </si>
  <si>
    <t>Ф.F3r разд.1 стл.10 стр.83=Ф.F3r разд.1 стл.3 стр.83+Ф.F3r разд.1 сумма стл.7-9 стр.83</t>
  </si>
  <si>
    <t>Ф.F3r разд.1 стл.10 стр.68=Ф.F3r разд.1 стл.3 стр.68+Ф.F3r разд.1 сумма стл.7-9 стр.68</t>
  </si>
  <si>
    <t>Ф.F3r разд.1 стл.10 стр.8=Ф.F3r разд.1 стл.3 стр.8+Ф.F3r разд.1 сумма стл.7-9 стр.8</t>
  </si>
  <si>
    <t>Ф.F3r разд.1 стл.10 стр.27=Ф.F3r разд.1 стл.3 стр.27+Ф.F3r разд.1 сумма стл.7-9 стр.27</t>
  </si>
  <si>
    <t>Ф.F3r разд.1 стл.10 стр.42=Ф.F3r разд.1 стл.3 стр.42+Ф.F3r разд.1 сумма стл.7-9 стр.42</t>
  </si>
  <si>
    <t>Ф.F3r разд.1 стл.10 стр.57=Ф.F3r разд.1 стл.3 стр.57+Ф.F3r разд.1 сумма стл.7-9 стр.57</t>
  </si>
  <si>
    <t>Ф.F3r разд.1 стл.10 стр.60=Ф.F3r разд.1 стл.3 стр.60+Ф.F3r разд.1 сумма стл.7-9 стр.60</t>
  </si>
  <si>
    <t>Ф.F3r разд.1 стл.10 стр.72=Ф.F3r разд.1 стл.3 стр.72+Ф.F3r разд.1 сумма стл.7-9 стр.72</t>
  </si>
  <si>
    <t>Ф.F3r разд.1 стл.10 стр.75=Ф.F3r разд.1 стл.3 стр.75+Ф.F3r разд.1 сумма стл.7-9 стр.75</t>
  </si>
  <si>
    <t>Ф.F3r разд.1 стл.10 стр.34=Ф.F3r разд.1 стл.3 стр.34+Ф.F3r разд.1 сумма стл.7-9 стр.34</t>
  </si>
  <si>
    <t>Ф.F3r разд.1 стл.10 стр.15=Ф.F3r разд.1 стл.3 стр.15+Ф.F3r разд.1 сумма стл.7-9 стр.15</t>
  </si>
  <si>
    <t>Ф.F3r разд.1 стл.10 стр.45=Ф.F3r разд.1 стл.3 стр.45+Ф.F3r разд.1 сумма стл.7-9 стр.45</t>
  </si>
  <si>
    <t>Ф.F3r разд.1 стл.10 стр.30=Ф.F3r разд.1 стл.3 стр.30+Ф.F3r разд.1 сумма стл.7-9 стр.30</t>
  </si>
  <si>
    <t>Ф.F3r разд.1 стл.10 стр.64=Ф.F3r разд.1 стл.3 стр.64+Ф.F3r разд.1 сумма стл.7-9 стр.64</t>
  </si>
  <si>
    <t>Ф.F3r разд.1 стл.10 стр.52=Ф.F3r разд.1 стл.3 стр.52+Ф.F3r разд.1 сумма стл.7-9 стр.52</t>
  </si>
  <si>
    <t>Ф.F3r разд.1 стл.10 стр.79=Ф.F3r разд.1 стл.3 стр.79+Ф.F3r разд.1 сумма стл.7-9 стр.79</t>
  </si>
  <si>
    <t>Ф.F3r разд.1 стл.10 стр.49=Ф.F3r разд.1 стл.3 стр.49+Ф.F3r разд.1 сумма стл.7-9 стр.49</t>
  </si>
  <si>
    <t>Ф.F3r разд.1 стл.10 стр.19=Ф.F3r разд.1 стл.3 стр.19+Ф.F3r разд.1 сумма стл.7-9 стр.19</t>
  </si>
  <si>
    <t>Ф.F3r разд.1 стл.10 стр.67=Ф.F3r разд.1 стл.3 стр.67+Ф.F3r разд.1 сумма стл.7-9 стр.67</t>
  </si>
  <si>
    <t>Ф.F3r разд.1 стл.10 стр.82=Ф.F3r разд.1 стл.3 стр.82+Ф.F3r разд.1 сумма стл.7-9 стр.82</t>
  </si>
  <si>
    <t>Подтверждения:</t>
  </si>
  <si>
    <t>Ф.F3r разд.1 стл.13 стр.65&lt;=Ф.F3r разд.1 стл.12 стр.65</t>
  </si>
  <si>
    <t>Ф.F3r разд.1 стл.13 стр.20&lt;=Ф.F3r разд.1 стл.12 стр.20</t>
  </si>
  <si>
    <t>Ф.F3r разд.1 стл.13 стр.35&lt;=Ф.F3r разд.1 стл.12 стр.35</t>
  </si>
  <si>
    <t>Ф.F3r разд.1 стл.13 стр.50&lt;=Ф.F3r разд.1 стл.12 стр.50</t>
  </si>
  <si>
    <t>Ф.F3r разд.1 стл.13 стр.75&lt;=Ф.F3r разд.1 стл.12 стр.75</t>
  </si>
  <si>
    <t>Ф.F3r разд.1 стл.13 стр.45&lt;=Ф.F3r разд.1 стл.12 стр.45</t>
  </si>
  <si>
    <t>Ф.F3r разд.1 стл.13 стр.53&lt;=Ф.F3r разд.1 стл.12 стр.53</t>
  </si>
  <si>
    <t>Ф.F3r разд.1 стл.13 стр.68&lt;=Ф.F3r разд.1 стл.12 стр.68</t>
  </si>
  <si>
    <t>Ф.F3r разд.1 стл.13 стр.11&lt;=Ф.F3r разд.1 стл.12 стр.11</t>
  </si>
  <si>
    <t>Ф.F3r разд.1 стл.13 стр.83&lt;=Ф.F3r разд.1 стл.12 стр.83</t>
  </si>
  <si>
    <t>Ф.F3r разд.1 стл.13 стр.64&lt;=Ф.F3r разд.1 стл.12 стр.64</t>
  </si>
  <si>
    <t>Ф.F3r разд.1 стл.13 стр.79&lt;=Ф.F3r разд.1 стл.12 стр.79</t>
  </si>
  <si>
    <t>Ф.F3r разд.1 стл.13 стр.49&lt;=Ф.F3r разд.1 стл.12 стр.49</t>
  </si>
  <si>
    <t>Ф.F3r разд.1 стл.13 стр.8&lt;=Ф.F3r разд.1 стл.12 стр.8</t>
  </si>
  <si>
    <t>Ф.F3r разд.1 стл.13 стр.38&lt;=Ф.F3r разд.1 стл.12 стр.38</t>
  </si>
  <si>
    <t>Ф.F3r разд.1 стл.13 стр.23&lt;=Ф.F3r разд.1 стл.12 стр.23</t>
  </si>
  <si>
    <t>Ф.F3r разд.1 стл.13 стр.15&lt;=Ф.F3r разд.1 стл.12 стр.15</t>
  </si>
  <si>
    <t>Ф.F3r разд.1 стл.13 стр.30&lt;=Ф.F3r разд.1 стл.12 стр.30</t>
  </si>
  <si>
    <t>Ф.F3r разд.1 стл.13 стр.60&lt;=Ф.F3r разд.1 стл.12 стр.60</t>
  </si>
  <si>
    <t>Ф.F3r разд.1 стл.13 стр.41&lt;=Ф.F3r разд.1 стл.12 стр.41</t>
  </si>
  <si>
    <t>Ф.F3r разд.1 стл.13 стр.26&lt;=Ф.F3r разд.1 стл.12 стр.26</t>
  </si>
  <si>
    <t>Ф.F3r разд.1 стл.13 стр.71&lt;=Ф.F3r разд.1 стл.12 стр.71</t>
  </si>
  <si>
    <t>Ф.F3r разд.1 стл.13 стр.56&lt;=Ф.F3r разд.1 стл.12 стр.56</t>
  </si>
  <si>
    <t>Ф.F3r разд.1 стл.13 стр.34&lt;=Ф.F3r разд.1 стл.12 стр.34</t>
  </si>
  <si>
    <t>Ф.F3r разд.1 стл.13 стр.4&lt;=Ф.F3r разд.1 стл.12 стр.4</t>
  </si>
  <si>
    <t>Ф.F3r разд.1 стл.13 стр.19&lt;=Ф.F3r разд.1 стл.12 стр.19</t>
  </si>
  <si>
    <t>Ф.F3r разд.2 стл.13 стр.2&lt;=Ф.F3r разд.2 стл.13 стр.1</t>
  </si>
  <si>
    <t>В разд.2 стр.2 должна быть меньше или равна строке 1(рмо-нов)</t>
  </si>
  <si>
    <t>Ф.F3r разд.2 стл.9 стр.2&lt;=Ф.F3r разд.2 стл.9 стр.1</t>
  </si>
  <si>
    <t>Ф.F3r разд.2 стл.17 стр.2&lt;=Ф.F3r разд.2 стл.17 стр.1</t>
  </si>
  <si>
    <t>Ф.F3r разд.2 стл.5 стр.2&lt;=Ф.F3r разд.2 стл.5 стр.1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</si>
</sst>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37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 CYR"/>
      <family val="1"/>
    </font>
    <font>
      <sz val="8"/>
      <name val="Tahoma"/>
      <family val="2"/>
    </font>
    <font>
      <b/>
      <sz val="10"/>
      <color indexed="5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18" fillId="3" borderId="8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0" fontId="20" fillId="3" borderId="0" xfId="0" applyFont="1" applyFill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/>
    </xf>
    <xf numFmtId="0" fontId="21" fillId="3" borderId="9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/>
    </xf>
    <xf numFmtId="0" fontId="21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vertical="top" wrapText="1"/>
    </xf>
    <xf numFmtId="0" fontId="21" fillId="3" borderId="10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/>
    </xf>
    <xf numFmtId="0" fontId="18" fillId="3" borderId="0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center" wrapText="1"/>
    </xf>
    <xf numFmtId="49" fontId="17" fillId="3" borderId="10" xfId="0" applyNumberFormat="1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/>
    </xf>
    <xf numFmtId="0" fontId="20" fillId="3" borderId="0" xfId="0" applyFont="1" applyFill="1" applyAlignment="1">
      <alignment/>
    </xf>
    <xf numFmtId="0" fontId="19" fillId="3" borderId="0" xfId="0" applyFont="1" applyFill="1" applyBorder="1" applyAlignment="1">
      <alignment/>
    </xf>
    <xf numFmtId="0" fontId="19" fillId="3" borderId="0" xfId="0" applyFont="1" applyFill="1" applyAlignment="1">
      <alignment/>
    </xf>
    <xf numFmtId="0" fontId="21" fillId="3" borderId="0" xfId="0" applyFont="1" applyFill="1" applyAlignment="1">
      <alignment/>
    </xf>
    <xf numFmtId="49" fontId="17" fillId="3" borderId="0" xfId="0" applyNumberFormat="1" applyFont="1" applyFill="1" applyBorder="1" applyAlignment="1">
      <alignment vertical="top" wrapText="1"/>
    </xf>
    <xf numFmtId="49" fontId="17" fillId="3" borderId="0" xfId="0" applyNumberFormat="1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/>
    </xf>
    <xf numFmtId="0" fontId="18" fillId="3" borderId="10" xfId="0" applyFont="1" applyFill="1" applyBorder="1" applyAlignment="1">
      <alignment/>
    </xf>
    <xf numFmtId="49" fontId="18" fillId="3" borderId="0" xfId="0" applyNumberFormat="1" applyFont="1" applyFill="1" applyAlignment="1">
      <alignment/>
    </xf>
    <xf numFmtId="49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/>
    </xf>
    <xf numFmtId="0" fontId="18" fillId="3" borderId="0" xfId="0" applyFont="1" applyFill="1" applyBorder="1" applyAlignment="1">
      <alignment/>
    </xf>
    <xf numFmtId="0" fontId="20" fillId="3" borderId="0" xfId="0" applyFont="1" applyFill="1" applyAlignment="1">
      <alignment horizontal="left" wrapText="1"/>
    </xf>
    <xf numFmtId="0" fontId="18" fillId="3" borderId="0" xfId="0" applyFont="1" applyFill="1" applyAlignment="1">
      <alignment wrapText="1"/>
    </xf>
    <xf numFmtId="0" fontId="18" fillId="3" borderId="0" xfId="21" applyFont="1" applyFill="1" applyBorder="1">
      <alignment/>
      <protection/>
    </xf>
    <xf numFmtId="0" fontId="18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justify" wrapText="1"/>
    </xf>
    <xf numFmtId="0" fontId="18" fillId="3" borderId="0" xfId="0" applyFont="1" applyFill="1" applyBorder="1" applyAlignment="1">
      <alignment/>
    </xf>
    <xf numFmtId="0" fontId="17" fillId="3" borderId="0" xfId="0" applyFont="1" applyFill="1" applyBorder="1" applyAlignment="1">
      <alignment horizontal="center" vertical="top"/>
    </xf>
    <xf numFmtId="0" fontId="18" fillId="3" borderId="0" xfId="0" applyFont="1" applyFill="1" applyAlignment="1">
      <alignment/>
    </xf>
    <xf numFmtId="3" fontId="20" fillId="2" borderId="10" xfId="0" applyNumberFormat="1" applyFont="1" applyFill="1" applyBorder="1" applyAlignment="1">
      <alignment horizontal="right" vertical="center" wrapText="1"/>
    </xf>
    <xf numFmtId="3" fontId="19" fillId="2" borderId="10" xfId="0" applyNumberFormat="1" applyFont="1" applyFill="1" applyBorder="1" applyAlignment="1">
      <alignment horizontal="right" vertical="center" wrapText="1"/>
    </xf>
    <xf numFmtId="0" fontId="18" fillId="3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" fontId="21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49" fontId="27" fillId="3" borderId="10" xfId="0" applyNumberFormat="1" applyFont="1" applyFill="1" applyBorder="1" applyAlignment="1">
      <alignment horizontal="left" vertical="center" wrapText="1"/>
    </xf>
    <xf numFmtId="49" fontId="27" fillId="3" borderId="11" xfId="0" applyNumberFormat="1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wrapText="1"/>
    </xf>
    <xf numFmtId="0" fontId="27" fillId="3" borderId="13" xfId="0" applyFont="1" applyFill="1" applyBorder="1" applyAlignment="1">
      <alignment horizontal="left" vertical="center" wrapText="1"/>
    </xf>
    <xf numFmtId="49" fontId="27" fillId="3" borderId="11" xfId="0" applyNumberFormat="1" applyFont="1" applyFill="1" applyBorder="1" applyAlignment="1">
      <alignment vertical="center" wrapText="1"/>
    </xf>
    <xf numFmtId="0" fontId="27" fillId="3" borderId="10" xfId="0" applyFont="1" applyFill="1" applyBorder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19" fillId="3" borderId="11" xfId="0" applyFont="1" applyFill="1" applyBorder="1" applyAlignment="1">
      <alignment/>
    </xf>
    <xf numFmtId="3" fontId="19" fillId="2" borderId="10" xfId="0" applyNumberFormat="1" applyFont="1" applyFill="1" applyBorder="1" applyAlignment="1">
      <alignment horizontal="right" vertical="center"/>
    </xf>
    <xf numFmtId="3" fontId="19" fillId="4" borderId="10" xfId="0" applyNumberFormat="1" applyFont="1" applyFill="1" applyBorder="1" applyAlignment="1">
      <alignment horizontal="right" vertical="center"/>
    </xf>
    <xf numFmtId="3" fontId="19" fillId="2" borderId="10" xfId="0" applyNumberFormat="1" applyFont="1" applyFill="1" applyBorder="1" applyAlignment="1">
      <alignment horizontal="right" vertical="center" wrapText="1"/>
    </xf>
    <xf numFmtId="3" fontId="19" fillId="5" borderId="10" xfId="0" applyNumberFormat="1" applyFont="1" applyFill="1" applyBorder="1" applyAlignment="1">
      <alignment horizontal="right" vertical="center" wrapText="1"/>
    </xf>
    <xf numFmtId="49" fontId="17" fillId="3" borderId="10" xfId="0" applyNumberFormat="1" applyFont="1" applyFill="1" applyBorder="1" applyAlignment="1">
      <alignment horizontal="left" vertical="center" wrapText="1"/>
    </xf>
    <xf numFmtId="3" fontId="19" fillId="5" borderId="10" xfId="0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horizontal="left" vertical="center" wrapText="1"/>
    </xf>
    <xf numFmtId="3" fontId="19" fillId="2" borderId="14" xfId="0" applyNumberFormat="1" applyFont="1" applyFill="1" applyBorder="1" applyAlignment="1">
      <alignment horizontal="right" vertical="center"/>
    </xf>
    <xf numFmtId="3" fontId="18" fillId="2" borderId="10" xfId="0" applyNumberFormat="1" applyFont="1" applyFill="1" applyBorder="1" applyAlignment="1">
      <alignment horizontal="right" vertical="center" wrapText="1"/>
    </xf>
    <xf numFmtId="0" fontId="27" fillId="3" borderId="0" xfId="0" applyFont="1" applyFill="1" applyBorder="1" applyAlignment="1">
      <alignment horizontal="left" vertical="center" wrapText="1"/>
    </xf>
    <xf numFmtId="3" fontId="19" fillId="3" borderId="0" xfId="0" applyNumberFormat="1" applyFont="1" applyFill="1" applyBorder="1" applyAlignment="1">
      <alignment horizontal="right" vertical="center" wrapText="1"/>
    </xf>
    <xf numFmtId="3" fontId="18" fillId="4" borderId="10" xfId="0" applyNumberFormat="1" applyFont="1" applyFill="1" applyBorder="1" applyAlignment="1">
      <alignment horizontal="right" vertical="center" wrapText="1"/>
    </xf>
    <xf numFmtId="3" fontId="18" fillId="5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6" xfId="20" applyFont="1" applyBorder="1" applyAlignment="1">
      <alignment/>
      <protection/>
    </xf>
    <xf numFmtId="0" fontId="25" fillId="0" borderId="0" xfId="0" applyFont="1" applyFill="1" applyAlignment="1" applyProtection="1">
      <alignment vertical="top" wrapText="1"/>
      <protection locked="0"/>
    </xf>
    <xf numFmtId="0" fontId="18" fillId="3" borderId="16" xfId="0" applyFont="1" applyFill="1" applyBorder="1" applyAlignment="1">
      <alignment wrapText="1"/>
    </xf>
    <xf numFmtId="0" fontId="18" fillId="3" borderId="16" xfId="0" applyFont="1" applyFill="1" applyBorder="1" applyAlignment="1">
      <alignment horizontal="center" wrapText="1"/>
    </xf>
    <xf numFmtId="0" fontId="3" fillId="0" borderId="15" xfId="0" applyFont="1" applyFill="1" applyBorder="1" applyAlignment="1" applyProtection="1">
      <alignment vertical="top"/>
      <protection locked="0"/>
    </xf>
    <xf numFmtId="0" fontId="21" fillId="3" borderId="11" xfId="0" applyFont="1" applyFill="1" applyBorder="1" applyAlignment="1">
      <alignment horizontal="center" vertical="center" wrapText="1"/>
    </xf>
    <xf numFmtId="3" fontId="19" fillId="2" borderId="11" xfId="0" applyNumberFormat="1" applyFont="1" applyFill="1" applyBorder="1" applyAlignment="1">
      <alignment horizontal="right" vertical="center"/>
    </xf>
    <xf numFmtId="3" fontId="19" fillId="5" borderId="11" xfId="0" applyNumberFormat="1" applyFont="1" applyFill="1" applyBorder="1" applyAlignment="1">
      <alignment horizontal="right" vertical="center"/>
    </xf>
    <xf numFmtId="3" fontId="19" fillId="2" borderId="17" xfId="0" applyNumberFormat="1" applyFont="1" applyFill="1" applyBorder="1" applyAlignment="1">
      <alignment horizontal="right" vertical="center"/>
    </xf>
    <xf numFmtId="0" fontId="30" fillId="3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2" borderId="18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4" fontId="4" fillId="0" borderId="0" xfId="0" applyNumberFormat="1" applyFont="1" applyAlignment="1" applyProtection="1">
      <alignment/>
      <protection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19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32" fillId="0" borderId="2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2" fillId="0" borderId="25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/>
    </xf>
    <xf numFmtId="0" fontId="32" fillId="0" borderId="14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32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9" fillId="0" borderId="28" xfId="18" applyNumberFormat="1" applyFont="1" applyBorder="1" applyAlignment="1">
      <alignment horizontal="center"/>
      <protection/>
    </xf>
    <xf numFmtId="0" fontId="19" fillId="3" borderId="30" xfId="18" applyNumberFormat="1" applyFont="1" applyFill="1" applyBorder="1" applyAlignment="1">
      <alignment horizontal="center"/>
      <protection/>
    </xf>
    <xf numFmtId="0" fontId="19" fillId="0" borderId="30" xfId="18" applyNumberFormat="1" applyFont="1" applyBorder="1" applyAlignment="1">
      <alignment horizontal="center" wrapText="1"/>
      <protection/>
    </xf>
    <xf numFmtId="0" fontId="19" fillId="0" borderId="29" xfId="18" applyNumberFormat="1" applyFont="1" applyBorder="1" applyAlignment="1">
      <alignment horizontal="center" wrapText="1"/>
      <protection/>
    </xf>
    <xf numFmtId="1" fontId="30" fillId="3" borderId="18" xfId="18" applyNumberFormat="1" applyFont="1" applyFill="1" applyBorder="1" applyAlignment="1">
      <alignment horizontal="center"/>
      <protection/>
    </xf>
    <xf numFmtId="0" fontId="4" fillId="0" borderId="18" xfId="18" applyNumberFormat="1" applyFont="1" applyBorder="1" applyAlignment="1">
      <alignment wrapText="1"/>
      <protection/>
    </xf>
    <xf numFmtId="1" fontId="30" fillId="3" borderId="10" xfId="18" applyNumberFormat="1" applyFont="1" applyFill="1" applyBorder="1" applyAlignment="1">
      <alignment horizontal="center"/>
      <protection/>
    </xf>
    <xf numFmtId="0" fontId="4" fillId="0" borderId="10" xfId="18" applyNumberFormat="1" applyFont="1" applyBorder="1" applyAlignment="1">
      <alignment wrapText="1"/>
      <protection/>
    </xf>
    <xf numFmtId="0" fontId="19" fillId="0" borderId="10" xfId="18" applyNumberFormat="1" applyFont="1" applyBorder="1" applyAlignment="1">
      <alignment horizontal="center"/>
      <protection/>
    </xf>
    <xf numFmtId="0" fontId="19" fillId="0" borderId="0" xfId="18" applyNumberFormat="1" applyFont="1" applyBorder="1" applyAlignment="1">
      <alignment horizontal="center"/>
      <protection/>
    </xf>
    <xf numFmtId="0" fontId="14" fillId="0" borderId="10" xfId="19" applyNumberFormat="1" applyFont="1" applyBorder="1" applyAlignment="1">
      <alignment horizontal="center"/>
      <protection/>
    </xf>
    <xf numFmtId="1" fontId="30" fillId="0" borderId="10" xfId="19" applyNumberFormat="1" applyFont="1" applyBorder="1" applyAlignment="1">
      <alignment horizontal="center"/>
      <protection/>
    </xf>
    <xf numFmtId="0" fontId="19" fillId="0" borderId="10" xfId="18" applyNumberFormat="1" applyFont="1" applyBorder="1" applyAlignment="1">
      <alignment horizontal="center" wrapText="1"/>
      <protection/>
    </xf>
    <xf numFmtId="0" fontId="4" fillId="0" borderId="10" xfId="19" applyNumberFormat="1" applyFont="1" applyBorder="1" applyAlignment="1">
      <alignment wrapText="1"/>
      <protection/>
    </xf>
    <xf numFmtId="0" fontId="33" fillId="0" borderId="18" xfId="18" applyNumberFormat="1" applyFont="1" applyBorder="1" applyAlignment="1">
      <alignment horizontal="center"/>
      <protection/>
    </xf>
    <xf numFmtId="0" fontId="33" fillId="0" borderId="10" xfId="18" applyNumberFormat="1" applyFont="1" applyBorder="1" applyAlignment="1">
      <alignment horizontal="center"/>
      <protection/>
    </xf>
    <xf numFmtId="0" fontId="34" fillId="0" borderId="0" xfId="0" applyFont="1" applyAlignment="1">
      <alignment/>
    </xf>
    <xf numFmtId="0" fontId="5" fillId="2" borderId="10" xfId="0" applyFont="1" applyFill="1" applyBorder="1" applyAlignment="1" applyProtection="1">
      <alignment wrapText="1"/>
      <protection locked="0"/>
    </xf>
    <xf numFmtId="0" fontId="35" fillId="0" borderId="0" xfId="0" applyFont="1" applyAlignment="1">
      <alignment horizontal="justify"/>
    </xf>
    <xf numFmtId="0" fontId="5" fillId="2" borderId="10" xfId="0" applyNumberFormat="1" applyFont="1" applyFill="1" applyBorder="1" applyAlignment="1" applyProtection="1">
      <alignment wrapText="1"/>
      <protection locked="0"/>
    </xf>
    <xf numFmtId="3" fontId="19" fillId="6" borderId="1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Alignment="1">
      <alignment/>
    </xf>
    <xf numFmtId="0" fontId="25" fillId="0" borderId="0" xfId="0" applyFont="1" applyBorder="1" applyAlignment="1">
      <alignment horizontal="justify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14" fontId="18" fillId="3" borderId="0" xfId="0" applyNumberFormat="1" applyFont="1" applyFill="1" applyAlignment="1">
      <alignment horizontal="center" wrapText="1"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4" fillId="0" borderId="6" xfId="0" applyFont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 vertical="top"/>
      <protection/>
    </xf>
    <xf numFmtId="0" fontId="7" fillId="0" borderId="2" xfId="0" applyFont="1" applyBorder="1" applyAlignment="1" applyProtection="1">
      <alignment horizontal="center" vertical="top"/>
      <protection/>
    </xf>
    <xf numFmtId="0" fontId="7" fillId="0" borderId="3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 locked="0"/>
    </xf>
    <xf numFmtId="49" fontId="17" fillId="3" borderId="10" xfId="0" applyNumberFormat="1" applyFont="1" applyFill="1" applyBorder="1" applyAlignment="1">
      <alignment vertical="top" wrapText="1"/>
    </xf>
    <xf numFmtId="49" fontId="21" fillId="3" borderId="17" xfId="0" applyNumberFormat="1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49" fontId="21" fillId="3" borderId="12" xfId="0" applyNumberFormat="1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49" fontId="21" fillId="3" borderId="36" xfId="0" applyNumberFormat="1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49" fontId="21" fillId="3" borderId="15" xfId="0" applyNumberFormat="1" applyFont="1" applyFill="1" applyBorder="1" applyAlignment="1">
      <alignment horizontal="center" vertical="center" wrapText="1"/>
    </xf>
    <xf numFmtId="49" fontId="21" fillId="3" borderId="13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 wrapText="1"/>
    </xf>
    <xf numFmtId="49" fontId="21" fillId="3" borderId="37" xfId="0" applyNumberFormat="1" applyFont="1" applyFill="1" applyBorder="1" applyAlignment="1">
      <alignment horizontal="center" vertical="center" wrapText="1"/>
    </xf>
    <xf numFmtId="49" fontId="21" fillId="3" borderId="38" xfId="0" applyNumberFormat="1" applyFont="1" applyFill="1" applyBorder="1" applyAlignment="1">
      <alignment horizontal="center" vertical="center" wrapText="1"/>
    </xf>
    <xf numFmtId="49" fontId="21" fillId="3" borderId="16" xfId="0" applyNumberFormat="1" applyFont="1" applyFill="1" applyBorder="1" applyAlignment="1">
      <alignment horizontal="center" vertical="center" wrapText="1"/>
    </xf>
    <xf numFmtId="49" fontId="21" fillId="3" borderId="39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top" wrapText="1"/>
    </xf>
    <xf numFmtId="0" fontId="17" fillId="3" borderId="10" xfId="0" applyFont="1" applyFill="1" applyBorder="1" applyAlignment="1">
      <alignment horizontal="left" vertical="center" wrapText="1"/>
    </xf>
    <xf numFmtId="49" fontId="20" fillId="3" borderId="10" xfId="0" applyNumberFormat="1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 shrinkToFit="1"/>
    </xf>
    <xf numFmtId="0" fontId="17" fillId="3" borderId="10" xfId="0" applyFont="1" applyFill="1" applyBorder="1" applyAlignment="1">
      <alignment/>
    </xf>
    <xf numFmtId="0" fontId="20" fillId="3" borderId="11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textRotation="90" wrapText="1"/>
    </xf>
    <xf numFmtId="49" fontId="17" fillId="3" borderId="10" xfId="0" applyNumberFormat="1" applyFont="1" applyFill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49" fontId="17" fillId="3" borderId="11" xfId="0" applyNumberFormat="1" applyFont="1" applyFill="1" applyBorder="1" applyAlignment="1">
      <alignment horizontal="left" vertical="top" wrapText="1"/>
    </xf>
    <xf numFmtId="49" fontId="17" fillId="3" borderId="9" xfId="0" applyNumberFormat="1" applyFont="1" applyFill="1" applyBorder="1" applyAlignment="1">
      <alignment horizontal="left" vertical="top" wrapText="1"/>
    </xf>
    <xf numFmtId="49" fontId="17" fillId="3" borderId="12" xfId="0" applyNumberFormat="1" applyFont="1" applyFill="1" applyBorder="1" applyAlignment="1">
      <alignment horizontal="left" vertical="top" wrapText="1"/>
    </xf>
    <xf numFmtId="49" fontId="20" fillId="3" borderId="0" xfId="0" applyNumberFormat="1" applyFont="1" applyFill="1" applyBorder="1" applyAlignment="1">
      <alignment vertical="top" wrapText="1"/>
    </xf>
    <xf numFmtId="49" fontId="21" fillId="3" borderId="11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textRotation="90" wrapText="1"/>
    </xf>
    <xf numFmtId="0" fontId="22" fillId="3" borderId="14" xfId="0" applyFont="1" applyFill="1" applyBorder="1" applyAlignment="1">
      <alignment horizontal="center" vertical="center" textRotation="90" wrapText="1"/>
    </xf>
    <xf numFmtId="0" fontId="22" fillId="3" borderId="36" xfId="0" applyFont="1" applyFill="1" applyBorder="1" applyAlignment="1">
      <alignment horizontal="center" vertical="center" textRotation="90" wrapText="1"/>
    </xf>
    <xf numFmtId="0" fontId="22" fillId="3" borderId="18" xfId="0" applyFont="1" applyFill="1" applyBorder="1" applyAlignment="1">
      <alignment horizontal="center" vertical="center" textRotation="90" wrapText="1"/>
    </xf>
    <xf numFmtId="49" fontId="20" fillId="3" borderId="10" xfId="0" applyNumberFormat="1" applyFont="1" applyFill="1" applyBorder="1" applyAlignment="1">
      <alignment vertical="top" wrapText="1"/>
    </xf>
    <xf numFmtId="2" fontId="22" fillId="3" borderId="14" xfId="0" applyNumberFormat="1" applyFont="1" applyFill="1" applyBorder="1" applyAlignment="1">
      <alignment horizontal="center" vertical="center" textRotation="90"/>
    </xf>
    <xf numFmtId="2" fontId="22" fillId="3" borderId="36" xfId="0" applyNumberFormat="1" applyFont="1" applyFill="1" applyBorder="1" applyAlignment="1">
      <alignment horizontal="center" vertical="center" textRotation="90"/>
    </xf>
    <xf numFmtId="2" fontId="22" fillId="3" borderId="18" xfId="0" applyNumberFormat="1" applyFont="1" applyFill="1" applyBorder="1" applyAlignment="1">
      <alignment horizontal="center" vertical="center" textRotation="90"/>
    </xf>
    <xf numFmtId="0" fontId="27" fillId="3" borderId="14" xfId="0" applyFont="1" applyFill="1" applyBorder="1" applyAlignment="1">
      <alignment vertical="center" wrapText="1"/>
    </xf>
    <xf numFmtId="0" fontId="27" fillId="3" borderId="36" xfId="0" applyFont="1" applyFill="1" applyBorder="1" applyAlignment="1">
      <alignment vertical="center" wrapText="1"/>
    </xf>
    <xf numFmtId="0" fontId="27" fillId="3" borderId="18" xfId="0" applyFont="1" applyFill="1" applyBorder="1" applyAlignment="1">
      <alignment vertical="center" wrapText="1"/>
    </xf>
    <xf numFmtId="0" fontId="27" fillId="3" borderId="11" xfId="0" applyFont="1" applyFill="1" applyBorder="1" applyAlignment="1">
      <alignment wrapText="1"/>
    </xf>
    <xf numFmtId="0" fontId="27" fillId="3" borderId="12" xfId="0" applyFont="1" applyFill="1" applyBorder="1" applyAlignment="1">
      <alignment wrapText="1"/>
    </xf>
    <xf numFmtId="0" fontId="27" fillId="3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0" fontId="19" fillId="3" borderId="37" xfId="0" applyFont="1" applyFill="1" applyBorder="1" applyAlignment="1">
      <alignment horizontal="center"/>
    </xf>
    <xf numFmtId="0" fontId="26" fillId="3" borderId="0" xfId="0" applyFont="1" applyFill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top" wrapText="1"/>
    </xf>
    <xf numFmtId="49" fontId="27" fillId="3" borderId="38" xfId="0" applyNumberFormat="1" applyFont="1" applyFill="1" applyBorder="1" applyAlignment="1">
      <alignment vertical="center" wrapText="1"/>
    </xf>
    <xf numFmtId="49" fontId="27" fillId="3" borderId="39" xfId="0" applyNumberFormat="1" applyFont="1" applyFill="1" applyBorder="1" applyAlignment="1">
      <alignment vertical="center" wrapText="1"/>
    </xf>
    <xf numFmtId="0" fontId="27" fillId="3" borderId="14" xfId="0" applyFont="1" applyFill="1" applyBorder="1" applyAlignment="1">
      <alignment horizontal="left" vertical="center" wrapText="1"/>
    </xf>
    <xf numFmtId="0" fontId="27" fillId="3" borderId="36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left" wrapText="1"/>
    </xf>
    <xf numFmtId="0" fontId="27" fillId="3" borderId="12" xfId="0" applyFont="1" applyFill="1" applyBorder="1" applyAlignment="1">
      <alignment horizontal="left" wrapText="1"/>
    </xf>
    <xf numFmtId="0" fontId="25" fillId="0" borderId="0" xfId="0" applyFont="1" applyFill="1" applyAlignment="1" applyProtection="1">
      <alignment horizontal="left" vertical="top" wrapText="1"/>
      <protection locked="0"/>
    </xf>
  </cellXfs>
  <cellStyles count="12">
    <cellStyle name="Normal" xfId="0"/>
    <cellStyle name="Hyperlink" xfId="15"/>
    <cellStyle name="Currency" xfId="16"/>
    <cellStyle name="Currency [0]" xfId="17"/>
    <cellStyle name="Обычный_ФЛК (информационный)" xfId="18"/>
    <cellStyle name="Обычный_ФЛК (обязательный)" xfId="19"/>
    <cellStyle name="Обычный_Шаблон формы №4_2003" xfId="20"/>
    <cellStyle name="Обычный_Шаблон формы №8_2003" xfId="21"/>
    <cellStyle name="Followed Hyperlink" xfId="22"/>
    <cellStyle name="Percent" xfId="23"/>
    <cellStyle name="Comma" xfId="24"/>
    <cellStyle name="Comma [0]" xfId="2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0" y="0"/>
          <a:ext cx="388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0" y="0"/>
          <a:ext cx="388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05500" y="0"/>
          <a:ext cx="439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905500" y="0"/>
          <a:ext cx="439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0" y="0"/>
          <a:ext cx="439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59055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" name="Line 10"/>
        <xdr:cNvSpPr>
          <a:spLocks/>
        </xdr:cNvSpPr>
      </xdr:nvSpPr>
      <xdr:spPr>
        <a:xfrm>
          <a:off x="1621155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" name="Line 13"/>
        <xdr:cNvSpPr>
          <a:spLocks/>
        </xdr:cNvSpPr>
      </xdr:nvSpPr>
      <xdr:spPr>
        <a:xfrm>
          <a:off x="1621155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59055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Line 23"/>
        <xdr:cNvSpPr>
          <a:spLocks/>
        </xdr:cNvSpPr>
      </xdr:nvSpPr>
      <xdr:spPr>
        <a:xfrm>
          <a:off x="1621155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Line 26"/>
        <xdr:cNvSpPr>
          <a:spLocks/>
        </xdr:cNvSpPr>
      </xdr:nvSpPr>
      <xdr:spPr>
        <a:xfrm>
          <a:off x="16211550" y="907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66675</xdr:colOff>
      <xdr:row>29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7753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66675</xdr:colOff>
      <xdr:row>29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7753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66675</xdr:colOff>
      <xdr:row>29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7753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66675</xdr:colOff>
      <xdr:row>29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7753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66675</xdr:colOff>
      <xdr:row>29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7753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1</xdr:col>
      <xdr:colOff>66675</xdr:colOff>
      <xdr:row>29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77533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3" name="Line 58"/>
        <xdr:cNvSpPr>
          <a:spLocks/>
        </xdr:cNvSpPr>
      </xdr:nvSpPr>
      <xdr:spPr>
        <a:xfrm>
          <a:off x="2409825" y="6877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6" name="Line 61"/>
        <xdr:cNvSpPr>
          <a:spLocks/>
        </xdr:cNvSpPr>
      </xdr:nvSpPr>
      <xdr:spPr>
        <a:xfrm>
          <a:off x="2409825" y="6877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7" name="Line 62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18" name="Line 63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9" name="Line 64"/>
        <xdr:cNvSpPr>
          <a:spLocks/>
        </xdr:cNvSpPr>
      </xdr:nvSpPr>
      <xdr:spPr>
        <a:xfrm>
          <a:off x="2409825" y="8534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8534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21" name="Line 66"/>
        <xdr:cNvSpPr>
          <a:spLocks/>
        </xdr:cNvSpPr>
      </xdr:nvSpPr>
      <xdr:spPr>
        <a:xfrm>
          <a:off x="2409825" y="8534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22" name="Line 67"/>
        <xdr:cNvSpPr>
          <a:spLocks/>
        </xdr:cNvSpPr>
      </xdr:nvSpPr>
      <xdr:spPr>
        <a:xfrm>
          <a:off x="2409825" y="8534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8534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85344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5" name="Line 70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6" name="Line 71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7" name="Line 72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8" name="Line 73"/>
        <xdr:cNvSpPr>
          <a:spLocks/>
        </xdr:cNvSpPr>
      </xdr:nvSpPr>
      <xdr:spPr>
        <a:xfrm>
          <a:off x="98393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9" name="Line 74"/>
        <xdr:cNvSpPr>
          <a:spLocks/>
        </xdr:cNvSpPr>
      </xdr:nvSpPr>
      <xdr:spPr>
        <a:xfrm>
          <a:off x="142208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0" name="Line 75"/>
        <xdr:cNvSpPr>
          <a:spLocks/>
        </xdr:cNvSpPr>
      </xdr:nvSpPr>
      <xdr:spPr>
        <a:xfrm>
          <a:off x="142208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1" name="Line 76"/>
        <xdr:cNvSpPr>
          <a:spLocks/>
        </xdr:cNvSpPr>
      </xdr:nvSpPr>
      <xdr:spPr>
        <a:xfrm>
          <a:off x="142208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2" name="Line 77"/>
        <xdr:cNvSpPr>
          <a:spLocks/>
        </xdr:cNvSpPr>
      </xdr:nvSpPr>
      <xdr:spPr>
        <a:xfrm>
          <a:off x="142208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5"/>
  <sheetViews>
    <sheetView showGridLines="0" zoomScaleSheetLayoutView="100" workbookViewId="0" topLeftCell="A1">
      <selection activeCell="D34" sqref="D34"/>
    </sheetView>
  </sheetViews>
  <sheetFormatPr defaultColWidth="9.140625" defaultRowHeight="12.75"/>
  <cols>
    <col min="1" max="5" width="9.140625" style="6" customWidth="1"/>
    <col min="6" max="6" width="13.28125" style="6" customWidth="1"/>
    <col min="7" max="7" width="9.8515625" style="6" customWidth="1"/>
    <col min="8" max="8" width="9.140625" style="6" customWidth="1"/>
    <col min="9" max="9" width="9.00390625" style="6" customWidth="1"/>
    <col min="10" max="10" width="6.7109375" style="6" customWidth="1"/>
    <col min="11" max="13" width="9.140625" style="6" customWidth="1"/>
    <col min="14" max="14" width="11.28125" style="6" customWidth="1"/>
    <col min="15" max="16384" width="9.140625" style="6" customWidth="1"/>
  </cols>
  <sheetData>
    <row r="1" spans="1:2" ht="16.5" thickBot="1">
      <c r="A1" s="2" t="str">
        <f>"f3r-"&amp;VLOOKUP(G6,Коды_отчетных_периодов,2,FALSE)&amp;"-"&amp;I6&amp;"-"&amp;VLOOKUP(D26,Коды_судов,2,FALSE)</f>
        <v>f3r-h-2010-142</v>
      </c>
      <c r="B1" s="5"/>
    </row>
    <row r="2" spans="4:13" ht="13.5" customHeight="1" thickBot="1">
      <c r="D2" s="176" t="s">
        <v>675</v>
      </c>
      <c r="E2" s="177"/>
      <c r="F2" s="177"/>
      <c r="G2" s="177"/>
      <c r="H2" s="177"/>
      <c r="I2" s="177"/>
      <c r="J2" s="177"/>
      <c r="K2" s="177"/>
      <c r="L2" s="178"/>
      <c r="M2" s="7"/>
    </row>
    <row r="3" spans="5:13" ht="13.5" thickBot="1">
      <c r="E3" s="8"/>
      <c r="F3" s="8"/>
      <c r="G3" s="8"/>
      <c r="H3" s="8"/>
      <c r="I3" s="8"/>
      <c r="J3" s="8"/>
      <c r="K3" s="8"/>
      <c r="L3" s="8"/>
      <c r="M3" s="9"/>
    </row>
    <row r="4" spans="4:13" ht="12.75" customHeight="1">
      <c r="D4" s="179" t="s">
        <v>672</v>
      </c>
      <c r="E4" s="180"/>
      <c r="F4" s="180"/>
      <c r="G4" s="180"/>
      <c r="H4" s="180"/>
      <c r="I4" s="180"/>
      <c r="J4" s="180"/>
      <c r="K4" s="180"/>
      <c r="L4" s="181"/>
      <c r="M4" s="7"/>
    </row>
    <row r="5" spans="4:13" ht="12.75">
      <c r="D5" s="182"/>
      <c r="E5" s="183"/>
      <c r="F5" s="183"/>
      <c r="G5" s="183"/>
      <c r="H5" s="183"/>
      <c r="I5" s="183"/>
      <c r="J5" s="183"/>
      <c r="K5" s="183"/>
      <c r="L5" s="184"/>
      <c r="M5" s="7"/>
    </row>
    <row r="6" spans="4:14" ht="13.5" thickBot="1">
      <c r="D6" s="10"/>
      <c r="E6" s="11"/>
      <c r="F6" s="12" t="s">
        <v>678</v>
      </c>
      <c r="G6" s="1">
        <v>6</v>
      </c>
      <c r="H6" s="13" t="s">
        <v>679</v>
      </c>
      <c r="I6" s="1">
        <v>2010</v>
      </c>
      <c r="J6" s="14" t="s">
        <v>680</v>
      </c>
      <c r="K6" s="11"/>
      <c r="L6" s="15"/>
      <c r="M6" s="189" t="str">
        <f>IF(COUNTIF('ФЛК (обязательный)'!A2:A736,"Неверно!")&gt;0,"Ошибки ФЛК!"," ")</f>
        <v>Ошибки ФЛК!</v>
      </c>
      <c r="N6" s="190"/>
    </row>
    <row r="7" spans="5:12" ht="12.75">
      <c r="E7" s="7"/>
      <c r="F7" s="7"/>
      <c r="G7" s="7"/>
      <c r="H7" s="7"/>
      <c r="I7" s="7"/>
      <c r="J7" s="7"/>
      <c r="K7" s="7"/>
      <c r="L7" s="7"/>
    </row>
    <row r="8" spans="1:9" ht="13.5" thickBot="1">
      <c r="A8" s="9"/>
      <c r="B8" s="9"/>
      <c r="C8" s="9"/>
      <c r="D8" s="9"/>
      <c r="E8" s="9"/>
      <c r="F8" s="9"/>
      <c r="G8" s="9"/>
      <c r="H8" s="9"/>
      <c r="I8" s="9"/>
    </row>
    <row r="9" spans="1:15" ht="13.5" thickBot="1">
      <c r="A9" s="185" t="s">
        <v>681</v>
      </c>
      <c r="B9" s="185"/>
      <c r="C9" s="185"/>
      <c r="D9" s="185" t="s">
        <v>682</v>
      </c>
      <c r="E9" s="185"/>
      <c r="F9" s="185"/>
      <c r="G9" s="185" t="s">
        <v>683</v>
      </c>
      <c r="H9" s="185"/>
      <c r="I9" s="16"/>
      <c r="K9" s="186" t="s">
        <v>684</v>
      </c>
      <c r="L9" s="187"/>
      <c r="M9" s="187"/>
      <c r="N9" s="188"/>
      <c r="O9" s="17"/>
    </row>
    <row r="10" spans="1:14" ht="13.5" customHeight="1" thickBot="1">
      <c r="A10" s="191" t="s">
        <v>685</v>
      </c>
      <c r="B10" s="191"/>
      <c r="C10" s="191"/>
      <c r="D10" s="191"/>
      <c r="E10" s="191"/>
      <c r="F10" s="191"/>
      <c r="G10" s="191"/>
      <c r="H10" s="191"/>
      <c r="I10" s="18"/>
      <c r="K10" s="192" t="s">
        <v>686</v>
      </c>
      <c r="L10" s="193"/>
      <c r="M10" s="193"/>
      <c r="N10" s="194"/>
    </row>
    <row r="11" spans="1:14" ht="13.5" customHeight="1" thickBot="1">
      <c r="A11" s="191" t="s">
        <v>687</v>
      </c>
      <c r="B11" s="191"/>
      <c r="C11" s="191"/>
      <c r="D11" s="195" t="s">
        <v>688</v>
      </c>
      <c r="E11" s="169"/>
      <c r="F11" s="170"/>
      <c r="G11" s="195" t="s">
        <v>689</v>
      </c>
      <c r="H11" s="170"/>
      <c r="I11" s="18"/>
      <c r="K11" s="168" t="s">
        <v>586</v>
      </c>
      <c r="L11" s="196"/>
      <c r="M11" s="196"/>
      <c r="N11" s="197"/>
    </row>
    <row r="12" spans="1:14" ht="13.5" thickBot="1">
      <c r="A12" s="191"/>
      <c r="B12" s="191"/>
      <c r="C12" s="191"/>
      <c r="D12" s="171"/>
      <c r="E12" s="172"/>
      <c r="F12" s="173"/>
      <c r="G12" s="171"/>
      <c r="H12" s="173"/>
      <c r="I12" s="18"/>
      <c r="K12" s="198"/>
      <c r="L12" s="199"/>
      <c r="M12" s="199"/>
      <c r="N12" s="200"/>
    </row>
    <row r="13" spans="1:14" ht="13.5" thickBot="1">
      <c r="A13" s="191"/>
      <c r="B13" s="191"/>
      <c r="C13" s="191"/>
      <c r="D13" s="171"/>
      <c r="E13" s="172"/>
      <c r="F13" s="173"/>
      <c r="G13" s="171"/>
      <c r="H13" s="173"/>
      <c r="I13" s="18"/>
      <c r="K13" s="198"/>
      <c r="L13" s="199"/>
      <c r="M13" s="199"/>
      <c r="N13" s="200"/>
    </row>
    <row r="14" spans="1:14" ht="13.5" customHeight="1" thickBot="1">
      <c r="A14" s="191" t="s">
        <v>690</v>
      </c>
      <c r="B14" s="191"/>
      <c r="C14" s="191"/>
      <c r="D14" s="171"/>
      <c r="E14" s="172"/>
      <c r="F14" s="173"/>
      <c r="G14" s="171"/>
      <c r="H14" s="173"/>
      <c r="I14" s="18"/>
      <c r="K14" s="198"/>
      <c r="L14" s="199"/>
      <c r="M14" s="199"/>
      <c r="N14" s="200"/>
    </row>
    <row r="15" spans="1:14" ht="13.5" thickBot="1">
      <c r="A15" s="191"/>
      <c r="B15" s="191"/>
      <c r="C15" s="191"/>
      <c r="D15" s="174"/>
      <c r="E15" s="166"/>
      <c r="F15" s="167"/>
      <c r="G15" s="174"/>
      <c r="H15" s="167"/>
      <c r="I15" s="18"/>
      <c r="K15" s="198"/>
      <c r="L15" s="199"/>
      <c r="M15" s="199"/>
      <c r="N15" s="200"/>
    </row>
    <row r="16" spans="1:14" ht="21.75" customHeight="1" thickBot="1">
      <c r="A16" s="191" t="s">
        <v>691</v>
      </c>
      <c r="B16" s="191"/>
      <c r="C16" s="191"/>
      <c r="D16" s="191" t="s">
        <v>692</v>
      </c>
      <c r="E16" s="191"/>
      <c r="F16" s="191"/>
      <c r="G16" s="191" t="s">
        <v>693</v>
      </c>
      <c r="H16" s="191"/>
      <c r="I16" s="18"/>
      <c r="K16" s="201"/>
      <c r="L16" s="202"/>
      <c r="M16" s="202"/>
      <c r="N16" s="203"/>
    </row>
    <row r="17" spans="1:14" ht="13.5" customHeight="1" thickBot="1">
      <c r="A17" s="191" t="s">
        <v>694</v>
      </c>
      <c r="B17" s="191"/>
      <c r="C17" s="191"/>
      <c r="D17" s="191"/>
      <c r="E17" s="191"/>
      <c r="F17" s="191"/>
      <c r="G17" s="191"/>
      <c r="H17" s="191"/>
      <c r="I17" s="18"/>
      <c r="K17" s="204"/>
      <c r="L17" s="204"/>
      <c r="M17" s="204"/>
      <c r="N17" s="19"/>
    </row>
    <row r="18" spans="1:14" ht="13.5" customHeight="1" thickBot="1">
      <c r="A18" s="191" t="s">
        <v>695</v>
      </c>
      <c r="B18" s="191"/>
      <c r="C18" s="191"/>
      <c r="D18" s="191" t="s">
        <v>99</v>
      </c>
      <c r="E18" s="191"/>
      <c r="F18" s="191"/>
      <c r="G18" s="191" t="s">
        <v>100</v>
      </c>
      <c r="H18" s="191"/>
      <c r="I18" s="18"/>
      <c r="K18" s="20"/>
      <c r="L18" s="20"/>
      <c r="M18" s="20"/>
      <c r="N18" s="20"/>
    </row>
    <row r="19" spans="1:14" ht="13.5" thickBot="1">
      <c r="A19" s="191"/>
      <c r="B19" s="191"/>
      <c r="C19" s="191"/>
      <c r="D19" s="191"/>
      <c r="E19" s="191"/>
      <c r="F19" s="191"/>
      <c r="G19" s="191"/>
      <c r="H19" s="191"/>
      <c r="I19" s="18"/>
      <c r="K19" s="21"/>
      <c r="M19" s="9"/>
      <c r="N19" s="21"/>
    </row>
    <row r="20" spans="1:14" ht="13.5" thickBot="1">
      <c r="A20" s="191"/>
      <c r="B20" s="191"/>
      <c r="C20" s="191"/>
      <c r="D20" s="191"/>
      <c r="E20" s="191"/>
      <c r="F20" s="191"/>
      <c r="G20" s="191"/>
      <c r="H20" s="191"/>
      <c r="I20" s="18"/>
      <c r="K20" s="9"/>
      <c r="L20" s="9"/>
      <c r="M20" s="9"/>
      <c r="N20" s="9"/>
    </row>
    <row r="21" spans="1:14" ht="13.5" thickBot="1">
      <c r="A21" s="191"/>
      <c r="B21" s="191"/>
      <c r="C21" s="191"/>
      <c r="D21" s="191"/>
      <c r="E21" s="191"/>
      <c r="F21" s="191"/>
      <c r="G21" s="191"/>
      <c r="H21" s="191"/>
      <c r="I21" s="18"/>
      <c r="K21" s="21"/>
      <c r="L21" s="9"/>
      <c r="M21" s="9"/>
      <c r="N21" s="9"/>
    </row>
    <row r="22" spans="1:14" ht="13.5" customHeight="1" thickBot="1">
      <c r="A22" s="191" t="s">
        <v>101</v>
      </c>
      <c r="B22" s="191"/>
      <c r="C22" s="191"/>
      <c r="D22" s="205" t="s">
        <v>102</v>
      </c>
      <c r="E22" s="206"/>
      <c r="F22" s="207"/>
      <c r="G22" s="205" t="s">
        <v>103</v>
      </c>
      <c r="H22" s="207"/>
      <c r="I22" s="18"/>
      <c r="K22" s="9"/>
      <c r="L22" s="9"/>
      <c r="M22" s="9"/>
      <c r="N22" s="9"/>
    </row>
    <row r="23" spans="1:14" ht="13.5" customHeight="1" thickBot="1">
      <c r="A23" s="191"/>
      <c r="B23" s="191"/>
      <c r="C23" s="191"/>
      <c r="D23" s="208" t="s">
        <v>587</v>
      </c>
      <c r="E23" s="209"/>
      <c r="F23" s="210"/>
      <c r="G23" s="208" t="s">
        <v>588</v>
      </c>
      <c r="H23" s="210"/>
      <c r="I23" s="18"/>
      <c r="K23" s="9"/>
      <c r="L23" s="9"/>
      <c r="M23" s="9"/>
      <c r="N23" s="9"/>
    </row>
    <row r="24" spans="1:14" ht="13.5" thickBot="1">
      <c r="A24" s="191"/>
      <c r="B24" s="191"/>
      <c r="C24" s="191"/>
      <c r="D24" s="211"/>
      <c r="E24" s="212"/>
      <c r="F24" s="213"/>
      <c r="G24" s="211"/>
      <c r="H24" s="213"/>
      <c r="I24" s="18"/>
      <c r="K24" s="9"/>
      <c r="L24" s="9"/>
      <c r="M24" s="9"/>
      <c r="N24" s="9"/>
    </row>
    <row r="25" spans="1:15" ht="13.5" thickBot="1">
      <c r="A25" s="18"/>
      <c r="B25" s="18"/>
      <c r="C25" s="18"/>
      <c r="D25" s="18"/>
      <c r="E25" s="18"/>
      <c r="F25" s="18"/>
      <c r="G25" s="18"/>
      <c r="H25" s="18"/>
      <c r="I25" s="18"/>
      <c r="J25" s="9"/>
      <c r="K25" s="22"/>
      <c r="L25" s="22"/>
      <c r="M25" s="22"/>
      <c r="N25" s="22"/>
      <c r="O25" s="9"/>
    </row>
    <row r="26" spans="1:13" ht="24" customHeight="1" thickBot="1">
      <c r="A26" s="214" t="s">
        <v>104</v>
      </c>
      <c r="B26" s="215"/>
      <c r="C26" s="216"/>
      <c r="D26" s="221" t="s">
        <v>122</v>
      </c>
      <c r="E26" s="222"/>
      <c r="F26" s="222"/>
      <c r="G26" s="222"/>
      <c r="H26" s="222"/>
      <c r="I26" s="222"/>
      <c r="J26" s="222"/>
      <c r="K26" s="223"/>
      <c r="M26" s="9"/>
    </row>
    <row r="27" spans="1:11" ht="13.5" thickBot="1">
      <c r="A27" s="186" t="s">
        <v>97</v>
      </c>
      <c r="B27" s="187"/>
      <c r="C27" s="188"/>
      <c r="D27" s="217" t="s">
        <v>286</v>
      </c>
      <c r="E27" s="217"/>
      <c r="F27" s="217"/>
      <c r="G27" s="217"/>
      <c r="H27" s="217"/>
      <c r="I27" s="217"/>
      <c r="J27" s="217"/>
      <c r="K27" s="218"/>
    </row>
    <row r="28" spans="1:11" ht="13.5" thickBot="1">
      <c r="A28" s="23"/>
      <c r="B28" s="24"/>
      <c r="C28" s="24"/>
      <c r="D28" s="219"/>
      <c r="E28" s="219"/>
      <c r="F28" s="219"/>
      <c r="G28" s="219"/>
      <c r="H28" s="219"/>
      <c r="I28" s="219"/>
      <c r="J28" s="219"/>
      <c r="K28" s="220"/>
    </row>
    <row r="29" spans="1:11" ht="13.5" thickBot="1">
      <c r="A29" s="224" t="s">
        <v>105</v>
      </c>
      <c r="B29" s="225"/>
      <c r="C29" s="225"/>
      <c r="D29" s="225"/>
      <c r="E29" s="226"/>
      <c r="F29" s="224" t="s">
        <v>106</v>
      </c>
      <c r="G29" s="225"/>
      <c r="H29" s="225"/>
      <c r="I29" s="225"/>
      <c r="J29" s="225"/>
      <c r="K29" s="226"/>
    </row>
    <row r="30" spans="1:11" ht="13.5" thickBot="1">
      <c r="A30" s="227">
        <v>1</v>
      </c>
      <c r="B30" s="228"/>
      <c r="C30" s="228"/>
      <c r="D30" s="228"/>
      <c r="E30" s="229"/>
      <c r="F30" s="227">
        <v>2</v>
      </c>
      <c r="G30" s="228"/>
      <c r="H30" s="228"/>
      <c r="I30" s="228"/>
      <c r="J30" s="228"/>
      <c r="K30" s="229"/>
    </row>
    <row r="31" spans="1:11" ht="13.5" thickBot="1">
      <c r="A31" s="233"/>
      <c r="B31" s="233"/>
      <c r="C31" s="233"/>
      <c r="D31" s="233"/>
      <c r="E31" s="233"/>
      <c r="F31" s="233"/>
      <c r="G31" s="233"/>
      <c r="H31" s="224"/>
      <c r="I31" s="225"/>
      <c r="J31" s="225"/>
      <c r="K31" s="226"/>
    </row>
    <row r="32" spans="1:11" ht="13.5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3.5" thickBot="1">
      <c r="A33" s="230" t="s">
        <v>98</v>
      </c>
      <c r="B33" s="215"/>
      <c r="C33" s="216"/>
      <c r="D33" s="234" t="s">
        <v>287</v>
      </c>
      <c r="E33" s="217"/>
      <c r="F33" s="217"/>
      <c r="G33" s="217"/>
      <c r="H33" s="217"/>
      <c r="I33" s="217"/>
      <c r="J33" s="217"/>
      <c r="K33" s="218"/>
    </row>
    <row r="34" spans="1:14" ht="13.5" thickBot="1">
      <c r="A34" s="25"/>
      <c r="B34" s="26"/>
      <c r="C34" s="26"/>
      <c r="D34" s="3"/>
      <c r="E34" s="3"/>
      <c r="F34" s="3"/>
      <c r="G34" s="3"/>
      <c r="H34" s="3"/>
      <c r="I34" s="3"/>
      <c r="J34" s="3"/>
      <c r="K34" s="4"/>
      <c r="L34" s="6" t="s">
        <v>911</v>
      </c>
      <c r="M34" s="21"/>
      <c r="N34" s="127">
        <f ca="1">TODAY()</f>
        <v>40396</v>
      </c>
    </row>
    <row r="35" spans="1:14" ht="19.5" thickBot="1">
      <c r="A35" s="186" t="s">
        <v>107</v>
      </c>
      <c r="B35" s="231"/>
      <c r="C35" s="232"/>
      <c r="D35" s="234"/>
      <c r="E35" s="217"/>
      <c r="F35" s="217"/>
      <c r="G35" s="217"/>
      <c r="H35" s="217"/>
      <c r="I35" s="217"/>
      <c r="J35" s="217"/>
      <c r="K35" s="218"/>
      <c r="L35" s="6" t="s">
        <v>912</v>
      </c>
      <c r="N35" s="78" t="str">
        <f>IF(D26=0," ",VLOOKUP(D26,Коды_судов,2,0))&amp;IF(D26=0," "," р")</f>
        <v>142 р</v>
      </c>
    </row>
  </sheetData>
  <sheetProtection password="EC45" sheet="1" objects="1" scenarios="1"/>
  <mergeCells count="46">
    <mergeCell ref="A33:C33"/>
    <mergeCell ref="A35:C35"/>
    <mergeCell ref="A31:C31"/>
    <mergeCell ref="D31:E31"/>
    <mergeCell ref="D33:K33"/>
    <mergeCell ref="D35:K35"/>
    <mergeCell ref="F31:G31"/>
    <mergeCell ref="H31:K31"/>
    <mergeCell ref="A29:E29"/>
    <mergeCell ref="F29:K29"/>
    <mergeCell ref="A30:E30"/>
    <mergeCell ref="F30:K30"/>
    <mergeCell ref="A26:C26"/>
    <mergeCell ref="A27:C27"/>
    <mergeCell ref="D27:K27"/>
    <mergeCell ref="D28:K28"/>
    <mergeCell ref="D26:K26"/>
    <mergeCell ref="A18:C21"/>
    <mergeCell ref="D18:F21"/>
    <mergeCell ref="G18:H21"/>
    <mergeCell ref="A22:C24"/>
    <mergeCell ref="D22:F22"/>
    <mergeCell ref="G22:H22"/>
    <mergeCell ref="D23:F24"/>
    <mergeCell ref="G23:H24"/>
    <mergeCell ref="G16:H16"/>
    <mergeCell ref="A17:F17"/>
    <mergeCell ref="G17:H17"/>
    <mergeCell ref="K17:M17"/>
    <mergeCell ref="A10:F10"/>
    <mergeCell ref="G10:H10"/>
    <mergeCell ref="K10:N10"/>
    <mergeCell ref="A11:C13"/>
    <mergeCell ref="D11:F15"/>
    <mergeCell ref="G11:H15"/>
    <mergeCell ref="K11:N16"/>
    <mergeCell ref="A14:C15"/>
    <mergeCell ref="A16:C16"/>
    <mergeCell ref="D16:F16"/>
    <mergeCell ref="D2:L2"/>
    <mergeCell ref="D4:L5"/>
    <mergeCell ref="A9:C9"/>
    <mergeCell ref="D9:F9"/>
    <mergeCell ref="G9:H9"/>
    <mergeCell ref="K9:N9"/>
    <mergeCell ref="M6:N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O105"/>
  <sheetViews>
    <sheetView showGridLines="0" showZeros="0" zoomScale="90" zoomScaleNormal="90" zoomScaleSheetLayoutView="80" workbookViewId="0" topLeftCell="A1">
      <pane xSplit="4" ySplit="9" topLeftCell="J8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101" sqref="R101"/>
    </sheetView>
  </sheetViews>
  <sheetFormatPr defaultColWidth="9.140625" defaultRowHeight="12.75"/>
  <cols>
    <col min="1" max="1" width="5.8515625" style="27" customWidth="1"/>
    <col min="2" max="2" width="18.28125" style="28" customWidth="1"/>
    <col min="3" max="3" width="35.421875" style="62" customWidth="1"/>
    <col min="4" max="4" width="4.421875" style="63" customWidth="1"/>
    <col min="5" max="5" width="9.140625" style="28" customWidth="1"/>
    <col min="6" max="6" width="9.421875" style="28" customWidth="1"/>
    <col min="7" max="7" width="8.7109375" style="28" customWidth="1"/>
    <col min="8" max="8" width="9.57421875" style="28" customWidth="1"/>
    <col min="9" max="9" width="10.57421875" style="28" customWidth="1"/>
    <col min="10" max="10" width="10.8515625" style="28" customWidth="1"/>
    <col min="11" max="11" width="7.8515625" style="28" customWidth="1"/>
    <col min="12" max="12" width="12.28125" style="28" customWidth="1"/>
    <col min="13" max="13" width="7.57421875" style="28" customWidth="1"/>
    <col min="14" max="14" width="8.00390625" style="28" customWidth="1"/>
    <col min="15" max="15" width="12.57421875" style="28" customWidth="1"/>
    <col min="16" max="16" width="14.8515625" style="28" customWidth="1"/>
    <col min="17" max="17" width="15.28125" style="28" customWidth="1"/>
    <col min="18" max="18" width="12.7109375" style="28" customWidth="1"/>
    <col min="19" max="19" width="10.421875" style="28" customWidth="1"/>
    <col min="20" max="20" width="17.8515625" style="28" customWidth="1"/>
    <col min="21" max="21" width="10.28125" style="31" customWidth="1"/>
    <col min="22" max="22" width="7.7109375" style="31" customWidth="1"/>
    <col min="23" max="23" width="6.8515625" style="28" customWidth="1"/>
    <col min="24" max="154" width="9.140625" style="31" customWidth="1"/>
    <col min="155" max="16384" width="9.140625" style="28" customWidth="1"/>
  </cols>
  <sheetData>
    <row r="1" spans="3:154" ht="12.75">
      <c r="C1" s="28"/>
      <c r="D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</row>
    <row r="2" spans="3:154" ht="18.75" customHeight="1">
      <c r="C2" s="29" t="s">
        <v>197</v>
      </c>
      <c r="D2" s="29"/>
      <c r="E2" s="29"/>
      <c r="F2" s="29"/>
      <c r="G2" s="259" t="str">
        <f>IF('Титул ф.2'!D26=0," ",'Титул ф.2'!D26)</f>
        <v>УСД в Республике Татарстан</v>
      </c>
      <c r="H2" s="260"/>
      <c r="I2" s="260"/>
      <c r="J2" s="260"/>
      <c r="K2" s="260"/>
      <c r="L2" s="260"/>
      <c r="M2" s="260"/>
      <c r="N2" s="260"/>
      <c r="O2" s="261"/>
      <c r="P2" s="30"/>
      <c r="Q2" s="31"/>
      <c r="R2" s="31"/>
      <c r="S2" s="31"/>
      <c r="T2" s="31"/>
      <c r="V2" s="32"/>
      <c r="W2" s="33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</row>
    <row r="3" spans="3:154" ht="19.5" customHeight="1">
      <c r="C3" s="254" t="s">
        <v>198</v>
      </c>
      <c r="D3" s="254"/>
      <c r="J3" s="262" t="s">
        <v>199</v>
      </c>
      <c r="K3" s="262"/>
      <c r="L3" s="94" t="s">
        <v>774</v>
      </c>
      <c r="M3" s="36"/>
      <c r="N3" s="36"/>
      <c r="O3" s="37"/>
      <c r="P3" s="38"/>
      <c r="Q3" s="39"/>
      <c r="R3" s="39"/>
      <c r="S3" s="39"/>
      <c r="T3" s="40"/>
      <c r="U3" s="39"/>
      <c r="V3" s="39"/>
      <c r="W3" s="39"/>
      <c r="X3" s="39"/>
      <c r="Y3" s="39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</row>
    <row r="4" spans="3:154" ht="15.75" customHeight="1">
      <c r="C4" s="34"/>
      <c r="D4" s="34"/>
      <c r="J4" s="263" t="s">
        <v>200</v>
      </c>
      <c r="K4" s="263"/>
      <c r="L4" s="94" t="s">
        <v>774</v>
      </c>
      <c r="M4" s="36"/>
      <c r="N4" s="36"/>
      <c r="O4" s="37"/>
      <c r="P4" s="38"/>
      <c r="Q4" s="39"/>
      <c r="R4" s="39"/>
      <c r="S4" s="39"/>
      <c r="T4" s="40"/>
      <c r="U4" s="39"/>
      <c r="V4" s="39"/>
      <c r="W4" s="39"/>
      <c r="X4" s="39"/>
      <c r="Y4" s="39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</row>
    <row r="5" spans="1:154" ht="15.75" customHeight="1">
      <c r="A5" s="112" t="s">
        <v>793</v>
      </c>
      <c r="C5" s="34"/>
      <c r="D5" s="34"/>
      <c r="J5" s="41"/>
      <c r="K5" s="41"/>
      <c r="L5" s="42"/>
      <c r="M5" s="31"/>
      <c r="N5" s="31"/>
      <c r="O5" s="35"/>
      <c r="P5" s="35"/>
      <c r="Q5" s="35"/>
      <c r="R5" s="35"/>
      <c r="S5" s="39"/>
      <c r="T5" s="40"/>
      <c r="U5" s="39"/>
      <c r="V5" s="39"/>
      <c r="W5" s="39"/>
      <c r="X5" s="39"/>
      <c r="Y5" s="3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</row>
    <row r="6" spans="1:154" s="41" customFormat="1" ht="21.75" customHeight="1">
      <c r="A6" s="236" t="s">
        <v>201</v>
      </c>
      <c r="B6" s="243"/>
      <c r="C6" s="244"/>
      <c r="D6" s="239" t="s">
        <v>202</v>
      </c>
      <c r="E6" s="242" t="s">
        <v>88</v>
      </c>
      <c r="F6" s="242" t="s">
        <v>203</v>
      </c>
      <c r="G6" s="242" t="s">
        <v>204</v>
      </c>
      <c r="H6" s="242"/>
      <c r="I6" s="242"/>
      <c r="J6" s="242"/>
      <c r="K6" s="242"/>
      <c r="L6" s="242"/>
      <c r="M6" s="242"/>
      <c r="N6" s="242"/>
      <c r="O6" s="242" t="s">
        <v>89</v>
      </c>
      <c r="P6" s="242" t="s">
        <v>205</v>
      </c>
      <c r="Q6" s="264" t="s">
        <v>90</v>
      </c>
      <c r="R6" s="242" t="s">
        <v>91</v>
      </c>
      <c r="S6" s="242" t="s">
        <v>92</v>
      </c>
      <c r="T6" s="242" t="s">
        <v>206</v>
      </c>
      <c r="U6" s="242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</row>
    <row r="7" spans="1:154" s="41" customFormat="1" ht="23.25" customHeight="1">
      <c r="A7" s="245"/>
      <c r="B7" s="246"/>
      <c r="C7" s="247"/>
      <c r="D7" s="240"/>
      <c r="E7" s="242"/>
      <c r="F7" s="242"/>
      <c r="G7" s="242" t="s">
        <v>207</v>
      </c>
      <c r="H7" s="242"/>
      <c r="I7" s="242"/>
      <c r="J7" s="242"/>
      <c r="K7" s="242" t="s">
        <v>208</v>
      </c>
      <c r="L7" s="242" t="s">
        <v>209</v>
      </c>
      <c r="M7" s="242" t="s">
        <v>210</v>
      </c>
      <c r="N7" s="242" t="s">
        <v>211</v>
      </c>
      <c r="O7" s="242"/>
      <c r="P7" s="242"/>
      <c r="Q7" s="265"/>
      <c r="R7" s="242"/>
      <c r="S7" s="242"/>
      <c r="T7" s="242"/>
      <c r="U7" s="242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</row>
    <row r="8" spans="1:154" s="41" customFormat="1" ht="89.25" customHeight="1">
      <c r="A8" s="248"/>
      <c r="B8" s="249"/>
      <c r="C8" s="250"/>
      <c r="D8" s="241"/>
      <c r="E8" s="242"/>
      <c r="F8" s="242"/>
      <c r="G8" s="43" t="s">
        <v>212</v>
      </c>
      <c r="H8" s="43" t="s">
        <v>213</v>
      </c>
      <c r="I8" s="43" t="s">
        <v>93</v>
      </c>
      <c r="J8" s="43" t="s">
        <v>214</v>
      </c>
      <c r="K8" s="242"/>
      <c r="L8" s="242"/>
      <c r="M8" s="242"/>
      <c r="N8" s="242"/>
      <c r="O8" s="242"/>
      <c r="P8" s="242"/>
      <c r="Q8" s="266"/>
      <c r="R8" s="242"/>
      <c r="S8" s="242"/>
      <c r="T8" s="43" t="s">
        <v>96</v>
      </c>
      <c r="U8" s="43" t="s">
        <v>94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</row>
    <row r="9" spans="1:154" s="41" customFormat="1" ht="10.5" customHeight="1">
      <c r="A9" s="236" t="s">
        <v>215</v>
      </c>
      <c r="B9" s="237"/>
      <c r="C9" s="238"/>
      <c r="D9" s="45"/>
      <c r="E9" s="43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3">
        <v>8</v>
      </c>
      <c r="M9" s="43">
        <v>9</v>
      </c>
      <c r="N9" s="43">
        <v>10</v>
      </c>
      <c r="O9" s="43">
        <v>11</v>
      </c>
      <c r="P9" s="43">
        <v>12</v>
      </c>
      <c r="Q9" s="43">
        <v>13</v>
      </c>
      <c r="R9" s="43">
        <v>14</v>
      </c>
      <c r="S9" s="43">
        <v>15</v>
      </c>
      <c r="T9" s="43">
        <v>16</v>
      </c>
      <c r="U9" s="43">
        <v>17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</row>
    <row r="10" spans="1:24" ht="12.75" customHeight="1">
      <c r="A10" s="276" t="s">
        <v>216</v>
      </c>
      <c r="B10" s="253" t="s">
        <v>217</v>
      </c>
      <c r="C10" s="46" t="s">
        <v>218</v>
      </c>
      <c r="D10" s="47">
        <v>1</v>
      </c>
      <c r="E10" s="95">
        <v>10</v>
      </c>
      <c r="F10" s="95">
        <v>68</v>
      </c>
      <c r="G10" s="163">
        <f>H10+J10</f>
        <v>41</v>
      </c>
      <c r="H10" s="95">
        <v>41</v>
      </c>
      <c r="I10" s="96">
        <v>0</v>
      </c>
      <c r="J10" s="95">
        <v>0</v>
      </c>
      <c r="K10" s="95">
        <v>7</v>
      </c>
      <c r="L10" s="95">
        <v>2</v>
      </c>
      <c r="M10" s="95">
        <v>3</v>
      </c>
      <c r="N10" s="163">
        <f>G10+K10+L10+M10</f>
        <v>53</v>
      </c>
      <c r="O10" s="95">
        <v>0</v>
      </c>
      <c r="P10" s="95">
        <v>25</v>
      </c>
      <c r="Q10" s="95">
        <v>3</v>
      </c>
      <c r="R10" s="95">
        <v>2</v>
      </c>
      <c r="S10" s="95">
        <v>108100</v>
      </c>
      <c r="T10" s="95">
        <v>15600</v>
      </c>
      <c r="U10" s="95">
        <v>15804</v>
      </c>
      <c r="V10" s="48"/>
      <c r="W10" s="48"/>
      <c r="X10" s="48"/>
    </row>
    <row r="11" spans="1:24" ht="12.75">
      <c r="A11" s="277"/>
      <c r="B11" s="253"/>
      <c r="C11" s="46" t="s">
        <v>942</v>
      </c>
      <c r="D11" s="47">
        <v>2</v>
      </c>
      <c r="E11" s="95">
        <v>1</v>
      </c>
      <c r="F11" s="95">
        <v>5</v>
      </c>
      <c r="G11" s="163">
        <f aca="true" t="shared" si="0" ref="G11:G76">H11+J11</f>
        <v>2</v>
      </c>
      <c r="H11" s="95">
        <v>2</v>
      </c>
      <c r="I11" s="96">
        <v>0</v>
      </c>
      <c r="J11" s="95">
        <v>0</v>
      </c>
      <c r="K11" s="95">
        <v>1</v>
      </c>
      <c r="L11" s="95">
        <v>0</v>
      </c>
      <c r="M11" s="95">
        <v>1</v>
      </c>
      <c r="N11" s="163">
        <f aca="true" t="shared" si="1" ref="N11:N76">G11+K11+L11+M11</f>
        <v>4</v>
      </c>
      <c r="O11" s="95">
        <v>0</v>
      </c>
      <c r="P11" s="95">
        <v>2</v>
      </c>
      <c r="Q11" s="95">
        <v>1</v>
      </c>
      <c r="R11" s="95">
        <v>0</v>
      </c>
      <c r="S11" s="95">
        <v>10382</v>
      </c>
      <c r="T11" s="95">
        <v>101000</v>
      </c>
      <c r="U11" s="95">
        <v>9896</v>
      </c>
      <c r="V11" s="48"/>
      <c r="W11" s="48"/>
      <c r="X11" s="48"/>
    </row>
    <row r="12" spans="1:24" ht="12.75">
      <c r="A12" s="277"/>
      <c r="B12" s="235" t="s">
        <v>943</v>
      </c>
      <c r="C12" s="235"/>
      <c r="D12" s="47">
        <v>3</v>
      </c>
      <c r="E12" s="95">
        <v>3</v>
      </c>
      <c r="F12" s="95">
        <v>10</v>
      </c>
      <c r="G12" s="163">
        <f t="shared" si="0"/>
        <v>4</v>
      </c>
      <c r="H12" s="95">
        <v>4</v>
      </c>
      <c r="I12" s="95">
        <v>0</v>
      </c>
      <c r="J12" s="95">
        <v>0</v>
      </c>
      <c r="K12" s="95">
        <v>1</v>
      </c>
      <c r="L12" s="95">
        <v>0</v>
      </c>
      <c r="M12" s="95">
        <v>4</v>
      </c>
      <c r="N12" s="163">
        <f t="shared" si="1"/>
        <v>9</v>
      </c>
      <c r="O12" s="95">
        <v>0</v>
      </c>
      <c r="P12" s="95">
        <v>4</v>
      </c>
      <c r="Q12" s="95">
        <v>0</v>
      </c>
      <c r="R12" s="95">
        <v>0</v>
      </c>
      <c r="S12" s="96">
        <v>0</v>
      </c>
      <c r="T12" s="96">
        <v>0</v>
      </c>
      <c r="U12" s="95">
        <v>4894</v>
      </c>
      <c r="V12" s="48"/>
      <c r="W12" s="48"/>
      <c r="X12" s="48"/>
    </row>
    <row r="13" spans="1:24" ht="12.75">
      <c r="A13" s="277"/>
      <c r="B13" s="235" t="s">
        <v>944</v>
      </c>
      <c r="C13" s="235"/>
      <c r="D13" s="47">
        <v>4</v>
      </c>
      <c r="E13" s="95">
        <v>64</v>
      </c>
      <c r="F13" s="95">
        <v>222</v>
      </c>
      <c r="G13" s="163">
        <f t="shared" si="0"/>
        <v>167</v>
      </c>
      <c r="H13" s="95">
        <v>161</v>
      </c>
      <c r="I13" s="96">
        <v>0</v>
      </c>
      <c r="J13" s="95">
        <v>6</v>
      </c>
      <c r="K13" s="95">
        <v>18</v>
      </c>
      <c r="L13" s="95">
        <v>20</v>
      </c>
      <c r="M13" s="95">
        <v>1</v>
      </c>
      <c r="N13" s="163">
        <f t="shared" si="1"/>
        <v>206</v>
      </c>
      <c r="O13" s="95">
        <v>0</v>
      </c>
      <c r="P13" s="95">
        <v>80</v>
      </c>
      <c r="Q13" s="95">
        <v>33</v>
      </c>
      <c r="R13" s="95">
        <v>0</v>
      </c>
      <c r="S13" s="95">
        <v>34600</v>
      </c>
      <c r="T13" s="95">
        <v>319956</v>
      </c>
      <c r="U13" s="95">
        <v>15909</v>
      </c>
      <c r="V13" s="48"/>
      <c r="W13" s="48"/>
      <c r="X13" s="48"/>
    </row>
    <row r="14" spans="1:24" ht="12.75">
      <c r="A14" s="277"/>
      <c r="B14" s="235" t="s">
        <v>945</v>
      </c>
      <c r="C14" s="235"/>
      <c r="D14" s="47">
        <v>5</v>
      </c>
      <c r="E14" s="95">
        <v>111</v>
      </c>
      <c r="F14" s="95">
        <v>740</v>
      </c>
      <c r="G14" s="163">
        <f t="shared" si="0"/>
        <v>651</v>
      </c>
      <c r="H14" s="95">
        <v>590</v>
      </c>
      <c r="I14" s="96">
        <v>0</v>
      </c>
      <c r="J14" s="95">
        <v>61</v>
      </c>
      <c r="K14" s="95">
        <v>29</v>
      </c>
      <c r="L14" s="95">
        <v>11</v>
      </c>
      <c r="M14" s="95">
        <v>9</v>
      </c>
      <c r="N14" s="163">
        <f t="shared" si="1"/>
        <v>700</v>
      </c>
      <c r="O14" s="95">
        <v>2</v>
      </c>
      <c r="P14" s="95">
        <v>151</v>
      </c>
      <c r="Q14" s="95">
        <v>13</v>
      </c>
      <c r="R14" s="95">
        <v>12</v>
      </c>
      <c r="S14" s="95">
        <v>33150</v>
      </c>
      <c r="T14" s="95">
        <v>4100</v>
      </c>
      <c r="U14" s="95">
        <v>99226</v>
      </c>
      <c r="V14" s="48"/>
      <c r="W14" s="48"/>
      <c r="X14" s="48"/>
    </row>
    <row r="15" spans="1:24" ht="12.75">
      <c r="A15" s="277"/>
      <c r="B15" s="252" t="s">
        <v>95</v>
      </c>
      <c r="C15" s="252"/>
      <c r="D15" s="47">
        <v>6</v>
      </c>
      <c r="E15" s="95">
        <v>2</v>
      </c>
      <c r="F15" s="95">
        <v>14</v>
      </c>
      <c r="G15" s="163">
        <f t="shared" si="0"/>
        <v>11</v>
      </c>
      <c r="H15" s="95">
        <v>10</v>
      </c>
      <c r="I15" s="96">
        <v>0</v>
      </c>
      <c r="J15" s="95">
        <v>1</v>
      </c>
      <c r="K15" s="95">
        <v>2</v>
      </c>
      <c r="L15" s="95">
        <v>1</v>
      </c>
      <c r="M15" s="95">
        <v>0</v>
      </c>
      <c r="N15" s="163">
        <f t="shared" si="1"/>
        <v>14</v>
      </c>
      <c r="O15" s="95">
        <v>0</v>
      </c>
      <c r="P15" s="95">
        <v>2</v>
      </c>
      <c r="Q15" s="95">
        <v>0</v>
      </c>
      <c r="R15" s="95">
        <v>1</v>
      </c>
      <c r="S15" s="95">
        <v>2000</v>
      </c>
      <c r="T15" s="95">
        <v>0</v>
      </c>
      <c r="U15" s="95">
        <v>1000</v>
      </c>
      <c r="V15" s="48"/>
      <c r="W15" s="48"/>
      <c r="X15" s="48"/>
    </row>
    <row r="16" spans="1:24" ht="12.75">
      <c r="A16" s="277"/>
      <c r="B16" s="252" t="s">
        <v>775</v>
      </c>
      <c r="C16" s="252"/>
      <c r="D16" s="47">
        <v>7</v>
      </c>
      <c r="E16" s="95">
        <v>55</v>
      </c>
      <c r="F16" s="95">
        <v>253</v>
      </c>
      <c r="G16" s="163">
        <f t="shared" si="0"/>
        <v>178</v>
      </c>
      <c r="H16" s="95">
        <v>152</v>
      </c>
      <c r="I16" s="96">
        <v>0</v>
      </c>
      <c r="J16" s="95">
        <v>26</v>
      </c>
      <c r="K16" s="95">
        <v>41</v>
      </c>
      <c r="L16" s="95">
        <v>10</v>
      </c>
      <c r="M16" s="95">
        <v>7</v>
      </c>
      <c r="N16" s="163">
        <f t="shared" si="1"/>
        <v>236</v>
      </c>
      <c r="O16" s="95">
        <v>1</v>
      </c>
      <c r="P16" s="95">
        <v>72</v>
      </c>
      <c r="Q16" s="95">
        <v>8</v>
      </c>
      <c r="R16" s="95">
        <v>8</v>
      </c>
      <c r="S16" s="95">
        <v>48983</v>
      </c>
      <c r="T16" s="95">
        <v>576887</v>
      </c>
      <c r="U16" s="95">
        <v>4951</v>
      </c>
      <c r="V16" s="48"/>
      <c r="W16" s="48"/>
      <c r="X16" s="48"/>
    </row>
    <row r="17" spans="1:24" ht="12.75">
      <c r="A17" s="277"/>
      <c r="B17" s="235" t="s">
        <v>946</v>
      </c>
      <c r="C17" s="235"/>
      <c r="D17" s="47">
        <v>8</v>
      </c>
      <c r="E17" s="95">
        <v>196</v>
      </c>
      <c r="F17" s="95">
        <v>521</v>
      </c>
      <c r="G17" s="163">
        <f t="shared" si="0"/>
        <v>364</v>
      </c>
      <c r="H17" s="95">
        <v>311</v>
      </c>
      <c r="I17" s="96">
        <v>0</v>
      </c>
      <c r="J17" s="95">
        <v>53</v>
      </c>
      <c r="K17" s="95">
        <v>116</v>
      </c>
      <c r="L17" s="95">
        <v>29</v>
      </c>
      <c r="M17" s="95">
        <v>8</v>
      </c>
      <c r="N17" s="163">
        <f t="shared" si="1"/>
        <v>517</v>
      </c>
      <c r="O17" s="95">
        <v>13</v>
      </c>
      <c r="P17" s="95">
        <v>200</v>
      </c>
      <c r="Q17" s="95">
        <v>48</v>
      </c>
      <c r="R17" s="95">
        <v>2</v>
      </c>
      <c r="S17" s="95">
        <v>2663698</v>
      </c>
      <c r="T17" s="95">
        <v>23945274</v>
      </c>
      <c r="U17" s="95">
        <v>559420</v>
      </c>
      <c r="V17" s="48"/>
      <c r="W17" s="48"/>
      <c r="X17" s="48"/>
    </row>
    <row r="18" spans="1:154" s="50" customFormat="1" ht="12.75" customHeight="1">
      <c r="A18" s="277"/>
      <c r="B18" s="253" t="s">
        <v>947</v>
      </c>
      <c r="C18" s="46" t="s">
        <v>948</v>
      </c>
      <c r="D18" s="47">
        <v>9</v>
      </c>
      <c r="E18" s="97">
        <v>63</v>
      </c>
      <c r="F18" s="97">
        <v>278</v>
      </c>
      <c r="G18" s="163">
        <f t="shared" si="0"/>
        <v>231</v>
      </c>
      <c r="H18" s="97">
        <v>134</v>
      </c>
      <c r="I18" s="96">
        <v>0</v>
      </c>
      <c r="J18" s="97">
        <v>97</v>
      </c>
      <c r="K18" s="97">
        <v>39</v>
      </c>
      <c r="L18" s="97">
        <v>18</v>
      </c>
      <c r="M18" s="97">
        <v>11</v>
      </c>
      <c r="N18" s="163">
        <f t="shared" si="1"/>
        <v>299</v>
      </c>
      <c r="O18" s="97">
        <v>9</v>
      </c>
      <c r="P18" s="97">
        <v>42</v>
      </c>
      <c r="Q18" s="97">
        <v>4</v>
      </c>
      <c r="R18" s="97">
        <v>15</v>
      </c>
      <c r="S18" s="98">
        <v>0</v>
      </c>
      <c r="T18" s="97">
        <v>18115187</v>
      </c>
      <c r="U18" s="97">
        <v>279418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</row>
    <row r="19" spans="1:154" s="50" customFormat="1" ht="12.75" customHeight="1">
      <c r="A19" s="277"/>
      <c r="B19" s="253"/>
      <c r="C19" s="46" t="s">
        <v>949</v>
      </c>
      <c r="D19" s="47">
        <v>10</v>
      </c>
      <c r="E19" s="97">
        <v>337</v>
      </c>
      <c r="F19" s="97">
        <v>2727</v>
      </c>
      <c r="G19" s="163">
        <f t="shared" si="0"/>
        <v>1757</v>
      </c>
      <c r="H19" s="97">
        <v>1505</v>
      </c>
      <c r="I19" s="97">
        <v>0</v>
      </c>
      <c r="J19" s="97">
        <v>252</v>
      </c>
      <c r="K19" s="97">
        <v>671</v>
      </c>
      <c r="L19" s="97">
        <v>105</v>
      </c>
      <c r="M19" s="97">
        <v>72</v>
      </c>
      <c r="N19" s="163">
        <f t="shared" si="1"/>
        <v>2605</v>
      </c>
      <c r="O19" s="97">
        <v>9</v>
      </c>
      <c r="P19" s="97">
        <v>459</v>
      </c>
      <c r="Q19" s="97">
        <v>9</v>
      </c>
      <c r="R19" s="97">
        <v>112</v>
      </c>
      <c r="S19" s="97">
        <v>64160</v>
      </c>
      <c r="T19" s="97">
        <v>57829942</v>
      </c>
      <c r="U19" s="97">
        <v>2178019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</row>
    <row r="20" spans="1:154" s="50" customFormat="1" ht="26.25" customHeight="1">
      <c r="A20" s="277"/>
      <c r="B20" s="253"/>
      <c r="C20" s="46" t="s">
        <v>950</v>
      </c>
      <c r="D20" s="47">
        <v>11</v>
      </c>
      <c r="E20" s="97">
        <v>0</v>
      </c>
      <c r="F20" s="97">
        <v>0</v>
      </c>
      <c r="G20" s="163">
        <f t="shared" si="0"/>
        <v>0</v>
      </c>
      <c r="H20" s="97">
        <v>0</v>
      </c>
      <c r="I20" s="96">
        <v>0</v>
      </c>
      <c r="J20" s="97">
        <v>0</v>
      </c>
      <c r="K20" s="97">
        <v>0</v>
      </c>
      <c r="L20" s="97">
        <v>0</v>
      </c>
      <c r="M20" s="97">
        <v>0</v>
      </c>
      <c r="N20" s="163">
        <f t="shared" si="1"/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</row>
    <row r="21" spans="1:154" s="50" customFormat="1" ht="26.25" customHeight="1">
      <c r="A21" s="277"/>
      <c r="B21" s="253"/>
      <c r="C21" s="46" t="s">
        <v>951</v>
      </c>
      <c r="D21" s="47">
        <v>12</v>
      </c>
      <c r="E21" s="97">
        <v>21</v>
      </c>
      <c r="F21" s="97">
        <v>142</v>
      </c>
      <c r="G21" s="163">
        <f t="shared" si="0"/>
        <v>100</v>
      </c>
      <c r="H21" s="97">
        <v>75</v>
      </c>
      <c r="I21" s="96">
        <v>0</v>
      </c>
      <c r="J21" s="97">
        <v>25</v>
      </c>
      <c r="K21" s="97">
        <v>13</v>
      </c>
      <c r="L21" s="97">
        <v>5</v>
      </c>
      <c r="M21" s="97">
        <v>1</v>
      </c>
      <c r="N21" s="163">
        <f t="shared" si="1"/>
        <v>119</v>
      </c>
      <c r="O21" s="97">
        <v>3</v>
      </c>
      <c r="P21" s="97">
        <v>44</v>
      </c>
      <c r="Q21" s="97">
        <v>4</v>
      </c>
      <c r="R21" s="97">
        <v>2</v>
      </c>
      <c r="S21" s="97">
        <v>194005</v>
      </c>
      <c r="T21" s="97">
        <v>11451108</v>
      </c>
      <c r="U21" s="97">
        <v>95347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</row>
    <row r="22" spans="1:154" s="50" customFormat="1" ht="12.75" customHeight="1">
      <c r="A22" s="277"/>
      <c r="B22" s="253"/>
      <c r="C22" s="46" t="s">
        <v>952</v>
      </c>
      <c r="D22" s="47">
        <v>13</v>
      </c>
      <c r="E22" s="97">
        <v>107</v>
      </c>
      <c r="F22" s="97">
        <v>557</v>
      </c>
      <c r="G22" s="163">
        <f t="shared" si="0"/>
        <v>436</v>
      </c>
      <c r="H22" s="97">
        <v>322</v>
      </c>
      <c r="I22" s="96">
        <v>0</v>
      </c>
      <c r="J22" s="97">
        <v>114</v>
      </c>
      <c r="K22" s="97">
        <v>80</v>
      </c>
      <c r="L22" s="97">
        <v>25</v>
      </c>
      <c r="M22" s="97">
        <v>14</v>
      </c>
      <c r="N22" s="163">
        <f t="shared" si="1"/>
        <v>555</v>
      </c>
      <c r="O22" s="97">
        <v>4</v>
      </c>
      <c r="P22" s="97">
        <v>109</v>
      </c>
      <c r="Q22" s="97">
        <v>4</v>
      </c>
      <c r="R22" s="97">
        <v>21</v>
      </c>
      <c r="S22" s="97">
        <v>141121</v>
      </c>
      <c r="T22" s="97">
        <v>12967534</v>
      </c>
      <c r="U22" s="97">
        <v>918597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</row>
    <row r="23" spans="1:154" s="50" customFormat="1" ht="12.75">
      <c r="A23" s="277"/>
      <c r="B23" s="253" t="s">
        <v>953</v>
      </c>
      <c r="C23" s="46" t="s">
        <v>954</v>
      </c>
      <c r="D23" s="47">
        <v>14</v>
      </c>
      <c r="E23" s="97">
        <v>4</v>
      </c>
      <c r="F23" s="97">
        <v>11</v>
      </c>
      <c r="G23" s="163">
        <f t="shared" si="0"/>
        <v>11</v>
      </c>
      <c r="H23" s="97">
        <v>8</v>
      </c>
      <c r="I23" s="96">
        <v>0</v>
      </c>
      <c r="J23" s="97">
        <v>3</v>
      </c>
      <c r="K23" s="97">
        <v>0</v>
      </c>
      <c r="L23" s="97">
        <v>1</v>
      </c>
      <c r="M23" s="97">
        <v>0</v>
      </c>
      <c r="N23" s="163">
        <f t="shared" si="1"/>
        <v>12</v>
      </c>
      <c r="O23" s="97">
        <v>0</v>
      </c>
      <c r="P23" s="97">
        <v>3</v>
      </c>
      <c r="Q23" s="97">
        <v>0</v>
      </c>
      <c r="R23" s="97">
        <v>0</v>
      </c>
      <c r="S23" s="97">
        <v>400</v>
      </c>
      <c r="T23" s="97">
        <v>805886</v>
      </c>
      <c r="U23" s="97">
        <v>8877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</row>
    <row r="24" spans="1:154" s="50" customFormat="1" ht="22.5">
      <c r="A24" s="277"/>
      <c r="B24" s="253"/>
      <c r="C24" s="46" t="s">
        <v>955</v>
      </c>
      <c r="D24" s="47">
        <v>15</v>
      </c>
      <c r="E24" s="97">
        <v>12</v>
      </c>
      <c r="F24" s="97">
        <v>35</v>
      </c>
      <c r="G24" s="163">
        <f t="shared" si="0"/>
        <v>27</v>
      </c>
      <c r="H24" s="97">
        <v>22</v>
      </c>
      <c r="I24" s="96">
        <v>0</v>
      </c>
      <c r="J24" s="97">
        <v>5</v>
      </c>
      <c r="K24" s="97">
        <v>0</v>
      </c>
      <c r="L24" s="97">
        <v>1</v>
      </c>
      <c r="M24" s="97">
        <v>1</v>
      </c>
      <c r="N24" s="163">
        <f t="shared" si="1"/>
        <v>29</v>
      </c>
      <c r="O24" s="97">
        <v>0</v>
      </c>
      <c r="P24" s="97">
        <v>18</v>
      </c>
      <c r="Q24" s="97">
        <v>3</v>
      </c>
      <c r="R24" s="97">
        <v>0</v>
      </c>
      <c r="S24" s="97">
        <v>17027</v>
      </c>
      <c r="T24" s="97">
        <v>1889834</v>
      </c>
      <c r="U24" s="97">
        <v>33815</v>
      </c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</row>
    <row r="25" spans="1:154" s="50" customFormat="1" ht="12.75">
      <c r="A25" s="277"/>
      <c r="B25" s="253"/>
      <c r="C25" s="46" t="s">
        <v>956</v>
      </c>
      <c r="D25" s="47">
        <v>16</v>
      </c>
      <c r="E25" s="97">
        <v>5</v>
      </c>
      <c r="F25" s="97">
        <v>15</v>
      </c>
      <c r="G25" s="163">
        <f t="shared" si="0"/>
        <v>14</v>
      </c>
      <c r="H25" s="97">
        <v>12</v>
      </c>
      <c r="I25" s="96">
        <v>0</v>
      </c>
      <c r="J25" s="97">
        <v>2</v>
      </c>
      <c r="K25" s="97">
        <v>2</v>
      </c>
      <c r="L25" s="97">
        <v>0</v>
      </c>
      <c r="M25" s="97">
        <v>1</v>
      </c>
      <c r="N25" s="163">
        <f t="shared" si="1"/>
        <v>17</v>
      </c>
      <c r="O25" s="97">
        <v>0</v>
      </c>
      <c r="P25" s="97">
        <v>3</v>
      </c>
      <c r="Q25" s="97">
        <v>1</v>
      </c>
      <c r="R25" s="97">
        <v>1</v>
      </c>
      <c r="S25" s="97">
        <v>600</v>
      </c>
      <c r="T25" s="97">
        <v>1279556</v>
      </c>
      <c r="U25" s="97">
        <v>19791</v>
      </c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</row>
    <row r="26" spans="1:154" s="50" customFormat="1" ht="12.75">
      <c r="A26" s="277"/>
      <c r="B26" s="253" t="s">
        <v>957</v>
      </c>
      <c r="C26" s="46" t="s">
        <v>958</v>
      </c>
      <c r="D26" s="47">
        <v>17</v>
      </c>
      <c r="E26" s="97">
        <v>3</v>
      </c>
      <c r="F26" s="97">
        <v>10</v>
      </c>
      <c r="G26" s="163">
        <f t="shared" si="0"/>
        <v>6</v>
      </c>
      <c r="H26" s="97">
        <v>5</v>
      </c>
      <c r="I26" s="96">
        <v>0</v>
      </c>
      <c r="J26" s="97">
        <v>1</v>
      </c>
      <c r="K26" s="97">
        <v>1</v>
      </c>
      <c r="L26" s="97">
        <v>0</v>
      </c>
      <c r="M26" s="97">
        <v>0</v>
      </c>
      <c r="N26" s="163">
        <f t="shared" si="1"/>
        <v>7</v>
      </c>
      <c r="O26" s="97">
        <v>0</v>
      </c>
      <c r="P26" s="97">
        <v>6</v>
      </c>
      <c r="Q26" s="97">
        <v>0</v>
      </c>
      <c r="R26" s="97">
        <v>0</v>
      </c>
      <c r="S26" s="97">
        <v>20896</v>
      </c>
      <c r="T26" s="97">
        <v>55039</v>
      </c>
      <c r="U26" s="97">
        <v>0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</row>
    <row r="27" spans="1:154" s="50" customFormat="1" ht="12.75">
      <c r="A27" s="277"/>
      <c r="B27" s="253"/>
      <c r="C27" s="46" t="s">
        <v>959</v>
      </c>
      <c r="D27" s="47">
        <v>18</v>
      </c>
      <c r="E27" s="97">
        <v>7</v>
      </c>
      <c r="F27" s="97">
        <v>16</v>
      </c>
      <c r="G27" s="163">
        <f t="shared" si="0"/>
        <v>14</v>
      </c>
      <c r="H27" s="97">
        <v>7</v>
      </c>
      <c r="I27" s="96">
        <v>0</v>
      </c>
      <c r="J27" s="97">
        <v>7</v>
      </c>
      <c r="K27" s="97">
        <v>2</v>
      </c>
      <c r="L27" s="97">
        <v>3</v>
      </c>
      <c r="M27" s="97">
        <v>0</v>
      </c>
      <c r="N27" s="163">
        <f t="shared" si="1"/>
        <v>19</v>
      </c>
      <c r="O27" s="97">
        <v>2</v>
      </c>
      <c r="P27" s="97">
        <v>4</v>
      </c>
      <c r="Q27" s="97">
        <v>0</v>
      </c>
      <c r="R27" s="97">
        <v>0</v>
      </c>
      <c r="S27" s="97">
        <v>14700</v>
      </c>
      <c r="T27" s="97">
        <v>47152</v>
      </c>
      <c r="U27" s="97">
        <v>4600</v>
      </c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</row>
    <row r="28" spans="1:154" s="50" customFormat="1" ht="21.75" customHeight="1">
      <c r="A28" s="277"/>
      <c r="B28" s="253"/>
      <c r="C28" s="46" t="s">
        <v>915</v>
      </c>
      <c r="D28" s="47">
        <v>19</v>
      </c>
      <c r="E28" s="97">
        <v>84</v>
      </c>
      <c r="F28" s="97">
        <v>260</v>
      </c>
      <c r="G28" s="163">
        <f t="shared" si="0"/>
        <v>203</v>
      </c>
      <c r="H28" s="97">
        <v>154</v>
      </c>
      <c r="I28" s="96">
        <v>0</v>
      </c>
      <c r="J28" s="97">
        <v>49</v>
      </c>
      <c r="K28" s="97">
        <v>42</v>
      </c>
      <c r="L28" s="97">
        <v>22</v>
      </c>
      <c r="M28" s="97">
        <v>1</v>
      </c>
      <c r="N28" s="163">
        <f t="shared" si="1"/>
        <v>268</v>
      </c>
      <c r="O28" s="97">
        <v>4</v>
      </c>
      <c r="P28" s="97">
        <v>76</v>
      </c>
      <c r="Q28" s="97">
        <v>9</v>
      </c>
      <c r="R28" s="97">
        <v>2</v>
      </c>
      <c r="S28" s="97">
        <v>215541</v>
      </c>
      <c r="T28" s="97">
        <v>250284</v>
      </c>
      <c r="U28" s="97">
        <v>31862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</row>
    <row r="29" spans="1:154" s="50" customFormat="1" ht="12.75" customHeight="1">
      <c r="A29" s="277"/>
      <c r="B29" s="235" t="s">
        <v>916</v>
      </c>
      <c r="C29" s="235"/>
      <c r="D29" s="47">
        <v>20</v>
      </c>
      <c r="E29" s="97">
        <v>341</v>
      </c>
      <c r="F29" s="97">
        <v>795</v>
      </c>
      <c r="G29" s="163">
        <f t="shared" si="0"/>
        <v>926</v>
      </c>
      <c r="H29" s="97">
        <v>875</v>
      </c>
      <c r="I29" s="96">
        <v>0</v>
      </c>
      <c r="J29" s="97">
        <v>51</v>
      </c>
      <c r="K29" s="97">
        <v>18</v>
      </c>
      <c r="L29" s="97">
        <v>42</v>
      </c>
      <c r="M29" s="97">
        <v>1</v>
      </c>
      <c r="N29" s="163">
        <f t="shared" si="1"/>
        <v>987</v>
      </c>
      <c r="O29" s="97">
        <v>7</v>
      </c>
      <c r="P29" s="97">
        <v>149</v>
      </c>
      <c r="Q29" s="97">
        <v>5</v>
      </c>
      <c r="R29" s="97">
        <v>0</v>
      </c>
      <c r="S29" s="97">
        <v>202442</v>
      </c>
      <c r="T29" s="97">
        <v>6400</v>
      </c>
      <c r="U29" s="97">
        <v>24597</v>
      </c>
      <c r="V29" s="51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</row>
    <row r="30" spans="1:154" s="50" customFormat="1" ht="24" customHeight="1">
      <c r="A30" s="277"/>
      <c r="B30" s="252" t="s">
        <v>776</v>
      </c>
      <c r="C30" s="252"/>
      <c r="D30" s="47">
        <v>21</v>
      </c>
      <c r="E30" s="97">
        <v>9</v>
      </c>
      <c r="F30" s="97">
        <v>57</v>
      </c>
      <c r="G30" s="163">
        <f t="shared" si="0"/>
        <v>39</v>
      </c>
      <c r="H30" s="97">
        <v>34</v>
      </c>
      <c r="I30" s="97">
        <v>0</v>
      </c>
      <c r="J30" s="97">
        <v>5</v>
      </c>
      <c r="K30" s="97">
        <v>3</v>
      </c>
      <c r="L30" s="97">
        <v>3</v>
      </c>
      <c r="M30" s="97">
        <v>4</v>
      </c>
      <c r="N30" s="163">
        <f t="shared" si="1"/>
        <v>49</v>
      </c>
      <c r="O30" s="97">
        <v>0</v>
      </c>
      <c r="P30" s="97">
        <v>17</v>
      </c>
      <c r="Q30" s="97">
        <v>0</v>
      </c>
      <c r="R30" s="97">
        <v>0</v>
      </c>
      <c r="S30" s="97">
        <v>93367</v>
      </c>
      <c r="T30" s="97">
        <v>2473458</v>
      </c>
      <c r="U30" s="97">
        <v>9509</v>
      </c>
      <c r="V30" s="51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</row>
    <row r="31" spans="1:154" s="41" customFormat="1" ht="12.75" customHeight="1">
      <c r="A31" s="277"/>
      <c r="B31" s="235" t="s">
        <v>923</v>
      </c>
      <c r="C31" s="235"/>
      <c r="D31" s="47">
        <v>22</v>
      </c>
      <c r="E31" s="97">
        <v>838</v>
      </c>
      <c r="F31" s="97">
        <v>3473</v>
      </c>
      <c r="G31" s="163">
        <f t="shared" si="0"/>
        <v>3048</v>
      </c>
      <c r="H31" s="97">
        <v>2629</v>
      </c>
      <c r="I31" s="96">
        <v>0</v>
      </c>
      <c r="J31" s="97">
        <v>419</v>
      </c>
      <c r="K31" s="97">
        <v>304</v>
      </c>
      <c r="L31" s="97">
        <v>175</v>
      </c>
      <c r="M31" s="97">
        <v>21</v>
      </c>
      <c r="N31" s="163">
        <f t="shared" si="1"/>
        <v>3548</v>
      </c>
      <c r="O31" s="97">
        <v>24</v>
      </c>
      <c r="P31" s="97">
        <v>763</v>
      </c>
      <c r="Q31" s="97">
        <v>77</v>
      </c>
      <c r="R31" s="97">
        <v>20</v>
      </c>
      <c r="S31" s="97">
        <v>1693005</v>
      </c>
      <c r="T31" s="97">
        <v>5429231</v>
      </c>
      <c r="U31" s="97">
        <v>321816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</row>
    <row r="32" spans="1:154" s="50" customFormat="1" ht="12.75" customHeight="1">
      <c r="A32" s="277"/>
      <c r="B32" s="235" t="s">
        <v>931</v>
      </c>
      <c r="C32" s="235"/>
      <c r="D32" s="47">
        <v>23</v>
      </c>
      <c r="E32" s="97">
        <v>5</v>
      </c>
      <c r="F32" s="97">
        <v>35</v>
      </c>
      <c r="G32" s="163">
        <f t="shared" si="0"/>
        <v>26</v>
      </c>
      <c r="H32" s="97">
        <v>23</v>
      </c>
      <c r="I32" s="96">
        <v>0</v>
      </c>
      <c r="J32" s="97">
        <v>3</v>
      </c>
      <c r="K32" s="97">
        <v>3</v>
      </c>
      <c r="L32" s="97">
        <v>2</v>
      </c>
      <c r="M32" s="97">
        <v>2</v>
      </c>
      <c r="N32" s="163">
        <f t="shared" si="1"/>
        <v>33</v>
      </c>
      <c r="O32" s="97">
        <v>0</v>
      </c>
      <c r="P32" s="97">
        <v>7</v>
      </c>
      <c r="Q32" s="97">
        <v>1</v>
      </c>
      <c r="R32" s="97">
        <v>0</v>
      </c>
      <c r="S32" s="97">
        <v>900</v>
      </c>
      <c r="T32" s="97">
        <v>2532316</v>
      </c>
      <c r="U32" s="97">
        <v>58213</v>
      </c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</row>
    <row r="33" spans="1:154" s="50" customFormat="1" ht="12.75" customHeight="1">
      <c r="A33" s="277"/>
      <c r="B33" s="235" t="s">
        <v>932</v>
      </c>
      <c r="C33" s="235"/>
      <c r="D33" s="47">
        <v>24</v>
      </c>
      <c r="E33" s="97">
        <v>133</v>
      </c>
      <c r="F33" s="97">
        <v>765</v>
      </c>
      <c r="G33" s="163">
        <f t="shared" si="0"/>
        <v>675</v>
      </c>
      <c r="H33" s="97">
        <v>565</v>
      </c>
      <c r="I33" s="96">
        <v>0</v>
      </c>
      <c r="J33" s="97">
        <v>110</v>
      </c>
      <c r="K33" s="97">
        <v>55</v>
      </c>
      <c r="L33" s="97">
        <v>31</v>
      </c>
      <c r="M33" s="97">
        <v>2</v>
      </c>
      <c r="N33" s="163">
        <f t="shared" si="1"/>
        <v>763</v>
      </c>
      <c r="O33" s="97">
        <v>4</v>
      </c>
      <c r="P33" s="97">
        <v>135</v>
      </c>
      <c r="Q33" s="97">
        <v>16</v>
      </c>
      <c r="R33" s="97">
        <v>6</v>
      </c>
      <c r="S33" s="97">
        <v>576850</v>
      </c>
      <c r="T33" s="97">
        <v>54199</v>
      </c>
      <c r="U33" s="97">
        <v>3475</v>
      </c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</row>
    <row r="34" spans="1:154" s="50" customFormat="1" ht="12.75" customHeight="1">
      <c r="A34" s="277"/>
      <c r="B34" s="235" t="s">
        <v>933</v>
      </c>
      <c r="C34" s="235"/>
      <c r="D34" s="47">
        <v>25</v>
      </c>
      <c r="E34" s="97">
        <v>223</v>
      </c>
      <c r="F34" s="97">
        <v>566</v>
      </c>
      <c r="G34" s="163">
        <f t="shared" si="0"/>
        <v>431</v>
      </c>
      <c r="H34" s="97">
        <v>338</v>
      </c>
      <c r="I34" s="96">
        <v>0</v>
      </c>
      <c r="J34" s="97">
        <v>93</v>
      </c>
      <c r="K34" s="97">
        <v>75</v>
      </c>
      <c r="L34" s="97">
        <v>47</v>
      </c>
      <c r="M34" s="97">
        <v>3</v>
      </c>
      <c r="N34" s="163">
        <f t="shared" si="1"/>
        <v>556</v>
      </c>
      <c r="O34" s="97">
        <v>16</v>
      </c>
      <c r="P34" s="97">
        <v>233</v>
      </c>
      <c r="Q34" s="97">
        <v>54</v>
      </c>
      <c r="R34" s="97">
        <v>8</v>
      </c>
      <c r="S34" s="97">
        <v>372990</v>
      </c>
      <c r="T34" s="97">
        <v>2942881</v>
      </c>
      <c r="U34" s="97">
        <v>45955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</row>
    <row r="35" spans="1:24" ht="24" customHeight="1">
      <c r="A35" s="277"/>
      <c r="B35" s="235" t="s">
        <v>934</v>
      </c>
      <c r="C35" s="235"/>
      <c r="D35" s="47">
        <v>26</v>
      </c>
      <c r="E35" s="95">
        <v>11</v>
      </c>
      <c r="F35" s="95">
        <v>124</v>
      </c>
      <c r="G35" s="163">
        <f t="shared" si="0"/>
        <v>49</v>
      </c>
      <c r="H35" s="95">
        <v>36</v>
      </c>
      <c r="I35" s="96">
        <v>0</v>
      </c>
      <c r="J35" s="95">
        <v>13</v>
      </c>
      <c r="K35" s="95">
        <v>36</v>
      </c>
      <c r="L35" s="95">
        <v>5</v>
      </c>
      <c r="M35" s="95">
        <v>1</v>
      </c>
      <c r="N35" s="163">
        <f t="shared" si="1"/>
        <v>91</v>
      </c>
      <c r="O35" s="95">
        <v>1</v>
      </c>
      <c r="P35" s="95">
        <v>44</v>
      </c>
      <c r="Q35" s="95">
        <v>0</v>
      </c>
      <c r="R35" s="95">
        <v>0</v>
      </c>
      <c r="S35" s="95">
        <v>14982</v>
      </c>
      <c r="T35" s="95">
        <v>47833</v>
      </c>
      <c r="U35" s="95">
        <v>55500</v>
      </c>
      <c r="V35" s="48"/>
      <c r="W35" s="48"/>
      <c r="X35" s="48"/>
    </row>
    <row r="36" spans="1:24" ht="12.75">
      <c r="A36" s="277"/>
      <c r="B36" s="251" t="s">
        <v>799</v>
      </c>
      <c r="C36" s="99" t="s">
        <v>800</v>
      </c>
      <c r="D36" s="47">
        <v>27</v>
      </c>
      <c r="E36" s="95">
        <v>216</v>
      </c>
      <c r="F36" s="95">
        <v>1162</v>
      </c>
      <c r="G36" s="163">
        <f t="shared" si="0"/>
        <v>1068</v>
      </c>
      <c r="H36" s="95">
        <v>925</v>
      </c>
      <c r="I36" s="96">
        <v>0</v>
      </c>
      <c r="J36" s="95">
        <v>143</v>
      </c>
      <c r="K36" s="95">
        <v>32</v>
      </c>
      <c r="L36" s="95">
        <v>57</v>
      </c>
      <c r="M36" s="95">
        <v>0</v>
      </c>
      <c r="N36" s="163">
        <f t="shared" si="1"/>
        <v>1157</v>
      </c>
      <c r="O36" s="95">
        <v>3</v>
      </c>
      <c r="P36" s="95">
        <v>221</v>
      </c>
      <c r="Q36" s="95">
        <v>6</v>
      </c>
      <c r="R36" s="95">
        <v>22</v>
      </c>
      <c r="S36" s="95">
        <v>197030</v>
      </c>
      <c r="T36" s="95">
        <v>84481</v>
      </c>
      <c r="U36" s="95">
        <v>700</v>
      </c>
      <c r="V36" s="48"/>
      <c r="W36" s="48"/>
      <c r="X36" s="48"/>
    </row>
    <row r="37" spans="1:24" ht="22.5">
      <c r="A37" s="277"/>
      <c r="B37" s="251"/>
      <c r="C37" s="99" t="s">
        <v>801</v>
      </c>
      <c r="D37" s="47">
        <v>28</v>
      </c>
      <c r="E37" s="95">
        <v>1</v>
      </c>
      <c r="F37" s="95">
        <v>34</v>
      </c>
      <c r="G37" s="163">
        <f t="shared" si="0"/>
        <v>27</v>
      </c>
      <c r="H37" s="95">
        <v>23</v>
      </c>
      <c r="I37" s="96">
        <v>0</v>
      </c>
      <c r="J37" s="95">
        <v>4</v>
      </c>
      <c r="K37" s="95">
        <v>2</v>
      </c>
      <c r="L37" s="95">
        <v>1</v>
      </c>
      <c r="M37" s="95">
        <v>0</v>
      </c>
      <c r="N37" s="163">
        <f t="shared" si="1"/>
        <v>30</v>
      </c>
      <c r="O37" s="95">
        <v>0</v>
      </c>
      <c r="P37" s="95">
        <v>5</v>
      </c>
      <c r="Q37" s="95">
        <v>0</v>
      </c>
      <c r="R37" s="95">
        <v>0</v>
      </c>
      <c r="S37" s="95">
        <v>2502</v>
      </c>
      <c r="T37" s="95">
        <v>143272</v>
      </c>
      <c r="U37" s="95">
        <v>4817</v>
      </c>
      <c r="V37" s="48"/>
      <c r="W37" s="48"/>
      <c r="X37" s="48"/>
    </row>
    <row r="38" spans="1:24" ht="12.75">
      <c r="A38" s="277"/>
      <c r="B38" s="251" t="s">
        <v>802</v>
      </c>
      <c r="C38" s="99" t="s">
        <v>803</v>
      </c>
      <c r="D38" s="47">
        <v>29</v>
      </c>
      <c r="E38" s="95">
        <v>11</v>
      </c>
      <c r="F38" s="95">
        <v>35</v>
      </c>
      <c r="G38" s="163">
        <f t="shared" si="0"/>
        <v>33</v>
      </c>
      <c r="H38" s="95">
        <v>16</v>
      </c>
      <c r="I38" s="96">
        <v>0</v>
      </c>
      <c r="J38" s="95">
        <v>17</v>
      </c>
      <c r="K38" s="95">
        <v>3</v>
      </c>
      <c r="L38" s="95">
        <v>3</v>
      </c>
      <c r="M38" s="95">
        <v>1</v>
      </c>
      <c r="N38" s="163">
        <f t="shared" si="1"/>
        <v>40</v>
      </c>
      <c r="O38" s="95">
        <v>2</v>
      </c>
      <c r="P38" s="95">
        <v>6</v>
      </c>
      <c r="Q38" s="95">
        <v>0</v>
      </c>
      <c r="R38" s="95">
        <v>1</v>
      </c>
      <c r="S38" s="95">
        <v>13119</v>
      </c>
      <c r="T38" s="95">
        <v>34252</v>
      </c>
      <c r="U38" s="95">
        <v>0</v>
      </c>
      <c r="V38" s="48"/>
      <c r="W38" s="48"/>
      <c r="X38" s="48"/>
    </row>
    <row r="39" spans="1:24" ht="22.5">
      <c r="A39" s="277"/>
      <c r="B39" s="251"/>
      <c r="C39" s="99" t="s">
        <v>804</v>
      </c>
      <c r="D39" s="47">
        <v>30</v>
      </c>
      <c r="E39" s="95">
        <v>6</v>
      </c>
      <c r="F39" s="95">
        <v>313</v>
      </c>
      <c r="G39" s="163">
        <f t="shared" si="0"/>
        <v>78</v>
      </c>
      <c r="H39" s="95">
        <v>68</v>
      </c>
      <c r="I39" s="95">
        <v>0</v>
      </c>
      <c r="J39" s="95">
        <v>10</v>
      </c>
      <c r="K39" s="95">
        <v>96</v>
      </c>
      <c r="L39" s="95">
        <v>2</v>
      </c>
      <c r="M39" s="95">
        <v>2</v>
      </c>
      <c r="N39" s="163">
        <f t="shared" si="1"/>
        <v>178</v>
      </c>
      <c r="O39" s="95">
        <v>1</v>
      </c>
      <c r="P39" s="95">
        <v>141</v>
      </c>
      <c r="Q39" s="95">
        <v>2</v>
      </c>
      <c r="R39" s="95">
        <v>0</v>
      </c>
      <c r="S39" s="95">
        <v>0</v>
      </c>
      <c r="T39" s="95">
        <v>14744843</v>
      </c>
      <c r="U39" s="95">
        <v>227677</v>
      </c>
      <c r="V39" s="48"/>
      <c r="W39" s="48"/>
      <c r="X39" s="48"/>
    </row>
    <row r="40" spans="1:24" ht="12.75">
      <c r="A40" s="277"/>
      <c r="B40" s="251" t="s">
        <v>805</v>
      </c>
      <c r="C40" s="251"/>
      <c r="D40" s="47">
        <v>31</v>
      </c>
      <c r="E40" s="95">
        <v>272</v>
      </c>
      <c r="F40" s="95">
        <v>1593</v>
      </c>
      <c r="G40" s="163">
        <f t="shared" si="0"/>
        <v>1044</v>
      </c>
      <c r="H40" s="95">
        <v>1012</v>
      </c>
      <c r="I40" s="96">
        <v>0</v>
      </c>
      <c r="J40" s="95">
        <v>32</v>
      </c>
      <c r="K40" s="95">
        <v>20</v>
      </c>
      <c r="L40" s="95">
        <v>77</v>
      </c>
      <c r="M40" s="95">
        <v>51</v>
      </c>
      <c r="N40" s="163">
        <f t="shared" si="1"/>
        <v>1192</v>
      </c>
      <c r="O40" s="95">
        <v>6</v>
      </c>
      <c r="P40" s="95">
        <v>673</v>
      </c>
      <c r="Q40" s="95">
        <v>104</v>
      </c>
      <c r="R40" s="95">
        <v>8</v>
      </c>
      <c r="S40" s="95">
        <v>5352431</v>
      </c>
      <c r="T40" s="95">
        <v>277170553</v>
      </c>
      <c r="U40" s="95">
        <v>1518614</v>
      </c>
      <c r="V40" s="48"/>
      <c r="W40" s="48"/>
      <c r="X40" s="48"/>
    </row>
    <row r="41" spans="1:24" ht="12.75">
      <c r="A41" s="277"/>
      <c r="B41" s="235" t="s">
        <v>935</v>
      </c>
      <c r="C41" s="235"/>
      <c r="D41" s="47">
        <v>32</v>
      </c>
      <c r="E41" s="95">
        <v>10</v>
      </c>
      <c r="F41" s="95">
        <v>31</v>
      </c>
      <c r="G41" s="163">
        <f t="shared" si="0"/>
        <v>19</v>
      </c>
      <c r="H41" s="95">
        <v>14</v>
      </c>
      <c r="I41" s="96">
        <v>0</v>
      </c>
      <c r="J41" s="95">
        <v>5</v>
      </c>
      <c r="K41" s="95">
        <v>8</v>
      </c>
      <c r="L41" s="95">
        <v>4</v>
      </c>
      <c r="M41" s="95">
        <v>3</v>
      </c>
      <c r="N41" s="163">
        <f t="shared" si="1"/>
        <v>34</v>
      </c>
      <c r="O41" s="95">
        <v>0</v>
      </c>
      <c r="P41" s="95">
        <v>7</v>
      </c>
      <c r="Q41" s="95">
        <v>2</v>
      </c>
      <c r="R41" s="95">
        <v>0</v>
      </c>
      <c r="S41" s="100">
        <v>29281</v>
      </c>
      <c r="T41" s="95">
        <v>502864</v>
      </c>
      <c r="U41" s="95">
        <v>21262</v>
      </c>
      <c r="V41" s="48"/>
      <c r="W41" s="48"/>
      <c r="X41" s="48"/>
    </row>
    <row r="42" spans="1:24" ht="22.5">
      <c r="A42" s="277"/>
      <c r="B42" s="253" t="s">
        <v>936</v>
      </c>
      <c r="C42" s="46" t="s">
        <v>937</v>
      </c>
      <c r="D42" s="47">
        <v>33</v>
      </c>
      <c r="E42" s="95">
        <v>2</v>
      </c>
      <c r="F42" s="95">
        <v>29</v>
      </c>
      <c r="G42" s="163">
        <f t="shared" si="0"/>
        <v>17</v>
      </c>
      <c r="H42" s="95">
        <v>10</v>
      </c>
      <c r="I42" s="96">
        <v>0</v>
      </c>
      <c r="J42" s="95">
        <v>7</v>
      </c>
      <c r="K42" s="95">
        <v>0</v>
      </c>
      <c r="L42" s="95">
        <v>1</v>
      </c>
      <c r="M42" s="95">
        <v>4</v>
      </c>
      <c r="N42" s="163">
        <f t="shared" si="1"/>
        <v>22</v>
      </c>
      <c r="O42" s="95">
        <v>0</v>
      </c>
      <c r="P42" s="95">
        <v>9</v>
      </c>
      <c r="Q42" s="95">
        <v>2</v>
      </c>
      <c r="R42" s="95">
        <v>0</v>
      </c>
      <c r="S42" s="100">
        <v>0</v>
      </c>
      <c r="T42" s="95">
        <v>516002</v>
      </c>
      <c r="U42" s="95">
        <v>25514</v>
      </c>
      <c r="V42" s="48"/>
      <c r="W42" s="48"/>
      <c r="X42" s="48"/>
    </row>
    <row r="43" spans="1:24" ht="12.75">
      <c r="A43" s="277"/>
      <c r="B43" s="253"/>
      <c r="C43" s="52" t="s">
        <v>938</v>
      </c>
      <c r="D43" s="47">
        <v>34</v>
      </c>
      <c r="E43" s="95">
        <v>220</v>
      </c>
      <c r="F43" s="95">
        <v>690</v>
      </c>
      <c r="G43" s="163">
        <f t="shared" si="0"/>
        <v>532</v>
      </c>
      <c r="H43" s="95">
        <v>464</v>
      </c>
      <c r="I43" s="96">
        <v>0</v>
      </c>
      <c r="J43" s="95">
        <v>68</v>
      </c>
      <c r="K43" s="95">
        <v>67</v>
      </c>
      <c r="L43" s="95">
        <v>43</v>
      </c>
      <c r="M43" s="95">
        <v>19</v>
      </c>
      <c r="N43" s="163">
        <f t="shared" si="1"/>
        <v>661</v>
      </c>
      <c r="O43" s="95">
        <v>9</v>
      </c>
      <c r="P43" s="95">
        <v>249</v>
      </c>
      <c r="Q43" s="95">
        <v>53</v>
      </c>
      <c r="R43" s="95">
        <v>1</v>
      </c>
      <c r="S43" s="95">
        <v>892177</v>
      </c>
      <c r="T43" s="95">
        <v>69568257</v>
      </c>
      <c r="U43" s="95">
        <v>16966403</v>
      </c>
      <c r="V43" s="48"/>
      <c r="W43" s="48"/>
      <c r="X43" s="48"/>
    </row>
    <row r="44" spans="1:24" ht="12.75">
      <c r="A44" s="277"/>
      <c r="B44" s="252" t="s">
        <v>939</v>
      </c>
      <c r="C44" s="252"/>
      <c r="D44" s="47">
        <v>35</v>
      </c>
      <c r="E44" s="95">
        <v>180</v>
      </c>
      <c r="F44" s="95">
        <v>817</v>
      </c>
      <c r="G44" s="163">
        <f t="shared" si="0"/>
        <v>691</v>
      </c>
      <c r="H44" s="95">
        <v>611</v>
      </c>
      <c r="I44" s="96">
        <v>0</v>
      </c>
      <c r="J44" s="95">
        <v>80</v>
      </c>
      <c r="K44" s="95">
        <v>65</v>
      </c>
      <c r="L44" s="95">
        <v>31</v>
      </c>
      <c r="M44" s="95">
        <v>5</v>
      </c>
      <c r="N44" s="163">
        <f t="shared" si="1"/>
        <v>792</v>
      </c>
      <c r="O44" s="95">
        <v>7</v>
      </c>
      <c r="P44" s="95">
        <v>205</v>
      </c>
      <c r="Q44" s="95">
        <v>38</v>
      </c>
      <c r="R44" s="95">
        <v>2</v>
      </c>
      <c r="S44" s="95">
        <v>903832</v>
      </c>
      <c r="T44" s="95">
        <v>4935662</v>
      </c>
      <c r="U44" s="95">
        <v>116396</v>
      </c>
      <c r="V44" s="48"/>
      <c r="W44" s="48"/>
      <c r="X44" s="48"/>
    </row>
    <row r="45" spans="1:24" ht="12.75">
      <c r="A45" s="277"/>
      <c r="B45" s="252" t="s">
        <v>940</v>
      </c>
      <c r="C45" s="252"/>
      <c r="D45" s="47">
        <v>36</v>
      </c>
      <c r="E45" s="95">
        <v>22</v>
      </c>
      <c r="F45" s="95">
        <v>75</v>
      </c>
      <c r="G45" s="163">
        <f t="shared" si="0"/>
        <v>50</v>
      </c>
      <c r="H45" s="95">
        <v>32</v>
      </c>
      <c r="I45" s="96">
        <v>0</v>
      </c>
      <c r="J45" s="95">
        <v>18</v>
      </c>
      <c r="K45" s="95">
        <v>8</v>
      </c>
      <c r="L45" s="95">
        <v>5</v>
      </c>
      <c r="M45" s="95">
        <v>1</v>
      </c>
      <c r="N45" s="163">
        <f t="shared" si="1"/>
        <v>64</v>
      </c>
      <c r="O45" s="95">
        <v>1</v>
      </c>
      <c r="P45" s="95">
        <v>33</v>
      </c>
      <c r="Q45" s="95">
        <v>7</v>
      </c>
      <c r="R45" s="95">
        <v>1</v>
      </c>
      <c r="S45" s="95">
        <v>220173</v>
      </c>
      <c r="T45" s="95">
        <v>598017</v>
      </c>
      <c r="U45" s="95">
        <v>22110</v>
      </c>
      <c r="V45" s="48"/>
      <c r="W45" s="48"/>
      <c r="X45" s="48"/>
    </row>
    <row r="46" spans="1:24" ht="12.75">
      <c r="A46" s="277"/>
      <c r="B46" s="252" t="s">
        <v>941</v>
      </c>
      <c r="C46" s="252"/>
      <c r="D46" s="47">
        <v>37</v>
      </c>
      <c r="E46" s="95">
        <v>5</v>
      </c>
      <c r="F46" s="95">
        <v>10</v>
      </c>
      <c r="G46" s="163">
        <f t="shared" si="0"/>
        <v>5</v>
      </c>
      <c r="H46" s="95">
        <v>3</v>
      </c>
      <c r="I46" s="96">
        <v>0</v>
      </c>
      <c r="J46" s="95">
        <v>2</v>
      </c>
      <c r="K46" s="95">
        <v>1</v>
      </c>
      <c r="L46" s="95">
        <v>2</v>
      </c>
      <c r="M46" s="95">
        <v>0</v>
      </c>
      <c r="N46" s="163">
        <f t="shared" si="1"/>
        <v>8</v>
      </c>
      <c r="O46" s="95">
        <v>0</v>
      </c>
      <c r="P46" s="95">
        <v>7</v>
      </c>
      <c r="Q46" s="95">
        <v>1</v>
      </c>
      <c r="R46" s="95">
        <v>0</v>
      </c>
      <c r="S46" s="95">
        <v>40575</v>
      </c>
      <c r="T46" s="95">
        <v>20528530</v>
      </c>
      <c r="U46" s="95">
        <v>9687</v>
      </c>
      <c r="V46" s="48"/>
      <c r="W46" s="48"/>
      <c r="X46" s="48"/>
    </row>
    <row r="47" spans="1:24" ht="24.75" customHeight="1">
      <c r="A47" s="277"/>
      <c r="B47" s="252" t="s">
        <v>51</v>
      </c>
      <c r="C47" s="252"/>
      <c r="D47" s="47">
        <v>38</v>
      </c>
      <c r="E47" s="95">
        <v>45</v>
      </c>
      <c r="F47" s="95">
        <v>145</v>
      </c>
      <c r="G47" s="163">
        <f t="shared" si="0"/>
        <v>144</v>
      </c>
      <c r="H47" s="95">
        <v>132</v>
      </c>
      <c r="I47" s="96">
        <v>0</v>
      </c>
      <c r="J47" s="95">
        <v>12</v>
      </c>
      <c r="K47" s="95">
        <v>4</v>
      </c>
      <c r="L47" s="95">
        <v>9</v>
      </c>
      <c r="M47" s="95">
        <v>0</v>
      </c>
      <c r="N47" s="163">
        <f t="shared" si="1"/>
        <v>157</v>
      </c>
      <c r="O47" s="95">
        <v>2</v>
      </c>
      <c r="P47" s="95">
        <v>33</v>
      </c>
      <c r="Q47" s="95">
        <v>4</v>
      </c>
      <c r="R47" s="95">
        <v>5</v>
      </c>
      <c r="S47" s="95">
        <v>258194</v>
      </c>
      <c r="T47" s="95">
        <v>343131</v>
      </c>
      <c r="U47" s="95">
        <v>255529</v>
      </c>
      <c r="V47" s="48"/>
      <c r="W47" s="48"/>
      <c r="X47" s="48"/>
    </row>
    <row r="48" spans="1:24" ht="12.75">
      <c r="A48" s="277"/>
      <c r="B48" s="235" t="s">
        <v>52</v>
      </c>
      <c r="C48" s="235"/>
      <c r="D48" s="47">
        <v>39</v>
      </c>
      <c r="E48" s="95">
        <v>11</v>
      </c>
      <c r="F48" s="95">
        <v>34</v>
      </c>
      <c r="G48" s="163">
        <f t="shared" si="0"/>
        <v>28</v>
      </c>
      <c r="H48" s="95">
        <v>19</v>
      </c>
      <c r="I48" s="96">
        <v>0</v>
      </c>
      <c r="J48" s="95">
        <v>9</v>
      </c>
      <c r="K48" s="95">
        <v>6</v>
      </c>
      <c r="L48" s="95">
        <v>3</v>
      </c>
      <c r="M48" s="95">
        <v>0</v>
      </c>
      <c r="N48" s="163">
        <f t="shared" si="1"/>
        <v>37</v>
      </c>
      <c r="O48" s="95">
        <v>1</v>
      </c>
      <c r="P48" s="95">
        <v>8</v>
      </c>
      <c r="Q48" s="95">
        <v>1</v>
      </c>
      <c r="R48" s="95">
        <v>0</v>
      </c>
      <c r="S48" s="95">
        <v>74574</v>
      </c>
      <c r="T48" s="95">
        <v>1989529</v>
      </c>
      <c r="U48" s="95">
        <v>11141</v>
      </c>
      <c r="V48" s="48"/>
      <c r="W48" s="48"/>
      <c r="X48" s="48"/>
    </row>
    <row r="49" spans="1:24" ht="12.75">
      <c r="A49" s="277"/>
      <c r="B49" s="252" t="s">
        <v>53</v>
      </c>
      <c r="C49" s="252"/>
      <c r="D49" s="47">
        <v>40</v>
      </c>
      <c r="E49" s="95">
        <v>3</v>
      </c>
      <c r="F49" s="95">
        <v>16</v>
      </c>
      <c r="G49" s="163">
        <f t="shared" si="0"/>
        <v>11</v>
      </c>
      <c r="H49" s="95">
        <v>6</v>
      </c>
      <c r="I49" s="96">
        <v>0</v>
      </c>
      <c r="J49" s="95">
        <v>5</v>
      </c>
      <c r="K49" s="95">
        <v>2</v>
      </c>
      <c r="L49" s="95">
        <v>0</v>
      </c>
      <c r="M49" s="95">
        <v>0</v>
      </c>
      <c r="N49" s="163">
        <f t="shared" si="1"/>
        <v>13</v>
      </c>
      <c r="O49" s="95">
        <v>1</v>
      </c>
      <c r="P49" s="95">
        <v>6</v>
      </c>
      <c r="Q49" s="95">
        <v>0</v>
      </c>
      <c r="R49" s="95">
        <v>0</v>
      </c>
      <c r="S49" s="95">
        <v>17868</v>
      </c>
      <c r="T49" s="95">
        <v>661538</v>
      </c>
      <c r="U49" s="95">
        <v>16238</v>
      </c>
      <c r="V49" s="48"/>
      <c r="W49" s="48"/>
      <c r="X49" s="48"/>
    </row>
    <row r="50" spans="1:24" ht="22.5" customHeight="1">
      <c r="A50" s="277"/>
      <c r="B50" s="235" t="s">
        <v>54</v>
      </c>
      <c r="C50" s="235"/>
      <c r="D50" s="47">
        <v>41</v>
      </c>
      <c r="E50" s="95">
        <v>7</v>
      </c>
      <c r="F50" s="95">
        <v>34</v>
      </c>
      <c r="G50" s="163">
        <f t="shared" si="0"/>
        <v>25</v>
      </c>
      <c r="H50" s="95">
        <v>20</v>
      </c>
      <c r="I50" s="96">
        <v>0</v>
      </c>
      <c r="J50" s="95">
        <v>5</v>
      </c>
      <c r="K50" s="95">
        <v>2</v>
      </c>
      <c r="L50" s="95">
        <v>2</v>
      </c>
      <c r="M50" s="95">
        <v>2</v>
      </c>
      <c r="N50" s="163">
        <f t="shared" si="1"/>
        <v>31</v>
      </c>
      <c r="O50" s="95">
        <v>0</v>
      </c>
      <c r="P50" s="95">
        <v>10</v>
      </c>
      <c r="Q50" s="95">
        <v>1</v>
      </c>
      <c r="R50" s="95">
        <v>0</v>
      </c>
      <c r="S50" s="95">
        <v>105191</v>
      </c>
      <c r="T50" s="95">
        <v>11899</v>
      </c>
      <c r="U50" s="95">
        <v>200</v>
      </c>
      <c r="V50" s="48"/>
      <c r="W50" s="48"/>
      <c r="X50" s="48"/>
    </row>
    <row r="51" spans="1:24" ht="12.75">
      <c r="A51" s="277"/>
      <c r="B51" s="235" t="s">
        <v>55</v>
      </c>
      <c r="C51" s="235"/>
      <c r="D51" s="47">
        <v>42</v>
      </c>
      <c r="E51" s="95">
        <v>18</v>
      </c>
      <c r="F51" s="95">
        <v>75</v>
      </c>
      <c r="G51" s="163">
        <f t="shared" si="0"/>
        <v>64</v>
      </c>
      <c r="H51" s="95">
        <v>43</v>
      </c>
      <c r="I51" s="96">
        <v>0</v>
      </c>
      <c r="J51" s="95">
        <v>21</v>
      </c>
      <c r="K51" s="95">
        <v>4</v>
      </c>
      <c r="L51" s="95">
        <v>8</v>
      </c>
      <c r="M51" s="95">
        <v>0</v>
      </c>
      <c r="N51" s="163">
        <f t="shared" si="1"/>
        <v>76</v>
      </c>
      <c r="O51" s="95">
        <v>4</v>
      </c>
      <c r="P51" s="95">
        <v>17</v>
      </c>
      <c r="Q51" s="95">
        <v>5</v>
      </c>
      <c r="R51" s="95">
        <v>0</v>
      </c>
      <c r="S51" s="95">
        <v>139684</v>
      </c>
      <c r="T51" s="95">
        <v>6439</v>
      </c>
      <c r="U51" s="95">
        <v>1639</v>
      </c>
      <c r="V51" s="48"/>
      <c r="W51" s="48"/>
      <c r="X51" s="48"/>
    </row>
    <row r="52" spans="1:24" ht="12.75">
      <c r="A52" s="277"/>
      <c r="B52" s="235" t="s">
        <v>56</v>
      </c>
      <c r="C52" s="235"/>
      <c r="D52" s="47">
        <v>43</v>
      </c>
      <c r="E52" s="95">
        <v>6</v>
      </c>
      <c r="F52" s="95">
        <v>35</v>
      </c>
      <c r="G52" s="163">
        <f t="shared" si="0"/>
        <v>27</v>
      </c>
      <c r="H52" s="95">
        <v>20</v>
      </c>
      <c r="I52" s="96">
        <v>0</v>
      </c>
      <c r="J52" s="95">
        <v>7</v>
      </c>
      <c r="K52" s="95">
        <v>0</v>
      </c>
      <c r="L52" s="95">
        <v>3</v>
      </c>
      <c r="M52" s="95">
        <v>1</v>
      </c>
      <c r="N52" s="163">
        <f t="shared" si="1"/>
        <v>31</v>
      </c>
      <c r="O52" s="95">
        <v>0</v>
      </c>
      <c r="P52" s="95">
        <v>10</v>
      </c>
      <c r="Q52" s="95">
        <v>0</v>
      </c>
      <c r="R52" s="95">
        <v>0</v>
      </c>
      <c r="S52" s="95">
        <v>28727</v>
      </c>
      <c r="T52" s="95">
        <v>983141</v>
      </c>
      <c r="U52" s="95">
        <v>0</v>
      </c>
      <c r="V52" s="48"/>
      <c r="W52" s="48"/>
      <c r="X52" s="48"/>
    </row>
    <row r="53" spans="1:24" ht="16.5" customHeight="1">
      <c r="A53" s="277"/>
      <c r="B53" s="253" t="s">
        <v>57</v>
      </c>
      <c r="C53" s="46" t="s">
        <v>696</v>
      </c>
      <c r="D53" s="47">
        <v>44</v>
      </c>
      <c r="E53" s="95">
        <v>2</v>
      </c>
      <c r="F53" s="95">
        <v>5</v>
      </c>
      <c r="G53" s="163">
        <f t="shared" si="0"/>
        <v>3</v>
      </c>
      <c r="H53" s="95">
        <v>0</v>
      </c>
      <c r="I53" s="96">
        <v>0</v>
      </c>
      <c r="J53" s="95">
        <v>3</v>
      </c>
      <c r="K53" s="95">
        <v>1</v>
      </c>
      <c r="L53" s="95">
        <v>0</v>
      </c>
      <c r="M53" s="95">
        <v>0</v>
      </c>
      <c r="N53" s="163">
        <f t="shared" si="1"/>
        <v>4</v>
      </c>
      <c r="O53" s="95">
        <v>0</v>
      </c>
      <c r="P53" s="95">
        <v>3</v>
      </c>
      <c r="Q53" s="95">
        <v>0</v>
      </c>
      <c r="R53" s="95">
        <v>0</v>
      </c>
      <c r="S53" s="95">
        <v>400</v>
      </c>
      <c r="T53" s="95">
        <v>0</v>
      </c>
      <c r="U53" s="95">
        <v>0</v>
      </c>
      <c r="V53" s="48"/>
      <c r="W53" s="48"/>
      <c r="X53" s="48"/>
    </row>
    <row r="54" spans="1:24" ht="17.25" customHeight="1">
      <c r="A54" s="278"/>
      <c r="B54" s="253"/>
      <c r="C54" s="46" t="s">
        <v>58</v>
      </c>
      <c r="D54" s="47">
        <v>45</v>
      </c>
      <c r="E54" s="95">
        <v>16</v>
      </c>
      <c r="F54" s="95">
        <v>68</v>
      </c>
      <c r="G54" s="163">
        <f t="shared" si="0"/>
        <v>46</v>
      </c>
      <c r="H54" s="95">
        <v>16</v>
      </c>
      <c r="I54" s="96">
        <v>0</v>
      </c>
      <c r="J54" s="95">
        <v>30</v>
      </c>
      <c r="K54" s="95">
        <v>6</v>
      </c>
      <c r="L54" s="95">
        <v>6</v>
      </c>
      <c r="M54" s="95">
        <v>2</v>
      </c>
      <c r="N54" s="163">
        <f t="shared" si="1"/>
        <v>60</v>
      </c>
      <c r="O54" s="95">
        <v>2</v>
      </c>
      <c r="P54" s="95">
        <v>24</v>
      </c>
      <c r="Q54" s="95">
        <v>3</v>
      </c>
      <c r="R54" s="95">
        <v>0</v>
      </c>
      <c r="S54" s="95">
        <v>12625</v>
      </c>
      <c r="T54" s="95">
        <v>112528</v>
      </c>
      <c r="U54" s="95">
        <v>7914</v>
      </c>
      <c r="V54" s="48"/>
      <c r="W54" s="48"/>
      <c r="X54" s="48"/>
    </row>
    <row r="55" spans="1:24" ht="24.75" customHeight="1">
      <c r="A55" s="275" t="s">
        <v>216</v>
      </c>
      <c r="B55" s="255" t="s">
        <v>806</v>
      </c>
      <c r="C55" s="255"/>
      <c r="D55" s="47">
        <v>46</v>
      </c>
      <c r="E55" s="100">
        <v>6</v>
      </c>
      <c r="F55" s="100">
        <v>28</v>
      </c>
      <c r="G55" s="163">
        <f t="shared" si="0"/>
        <v>31</v>
      </c>
      <c r="H55" s="100">
        <v>31</v>
      </c>
      <c r="I55" s="96">
        <v>0</v>
      </c>
      <c r="J55" s="100">
        <v>0</v>
      </c>
      <c r="K55" s="100">
        <v>1</v>
      </c>
      <c r="L55" s="100">
        <v>0</v>
      </c>
      <c r="M55" s="100">
        <v>0</v>
      </c>
      <c r="N55" s="163">
        <f t="shared" si="1"/>
        <v>32</v>
      </c>
      <c r="O55" s="100">
        <v>0</v>
      </c>
      <c r="P55" s="100">
        <v>2</v>
      </c>
      <c r="Q55" s="100">
        <v>0</v>
      </c>
      <c r="R55" s="100">
        <v>0</v>
      </c>
      <c r="S55" s="100">
        <v>0</v>
      </c>
      <c r="T55" s="100">
        <v>0</v>
      </c>
      <c r="U55" s="100">
        <v>26000</v>
      </c>
      <c r="V55" s="48"/>
      <c r="W55" s="48"/>
      <c r="X55" s="48"/>
    </row>
    <row r="56" spans="1:24" ht="23.25" customHeight="1">
      <c r="A56" s="275"/>
      <c r="B56" s="235" t="s">
        <v>59</v>
      </c>
      <c r="C56" s="258"/>
      <c r="D56" s="47">
        <v>47</v>
      </c>
      <c r="E56" s="95">
        <v>1</v>
      </c>
      <c r="F56" s="95">
        <v>0</v>
      </c>
      <c r="G56" s="163">
        <f t="shared" si="0"/>
        <v>1</v>
      </c>
      <c r="H56" s="95">
        <v>0</v>
      </c>
      <c r="I56" s="96">
        <v>0</v>
      </c>
      <c r="J56" s="95">
        <v>1</v>
      </c>
      <c r="K56" s="95">
        <v>0</v>
      </c>
      <c r="L56" s="95">
        <v>0</v>
      </c>
      <c r="M56" s="95">
        <v>0</v>
      </c>
      <c r="N56" s="163">
        <f t="shared" si="1"/>
        <v>1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48"/>
      <c r="W56" s="48"/>
      <c r="X56" s="48"/>
    </row>
    <row r="57" spans="1:24" ht="12.75">
      <c r="A57" s="275"/>
      <c r="B57" s="252" t="s">
        <v>807</v>
      </c>
      <c r="C57" s="258"/>
      <c r="D57" s="47">
        <v>48</v>
      </c>
      <c r="E57" s="95">
        <v>2</v>
      </c>
      <c r="F57" s="95">
        <v>1</v>
      </c>
      <c r="G57" s="163">
        <f t="shared" si="0"/>
        <v>0</v>
      </c>
      <c r="H57" s="95">
        <v>0</v>
      </c>
      <c r="I57" s="96">
        <v>0</v>
      </c>
      <c r="J57" s="95">
        <v>0</v>
      </c>
      <c r="K57" s="95">
        <v>1</v>
      </c>
      <c r="L57" s="95">
        <v>0</v>
      </c>
      <c r="M57" s="95">
        <v>1</v>
      </c>
      <c r="N57" s="163">
        <f t="shared" si="1"/>
        <v>2</v>
      </c>
      <c r="O57" s="95">
        <v>0</v>
      </c>
      <c r="P57" s="95">
        <v>1</v>
      </c>
      <c r="Q57" s="95">
        <v>1</v>
      </c>
      <c r="R57" s="95">
        <v>0</v>
      </c>
      <c r="S57" s="95">
        <v>0</v>
      </c>
      <c r="T57" s="95">
        <v>0</v>
      </c>
      <c r="U57" s="95">
        <v>0</v>
      </c>
      <c r="V57" s="48"/>
      <c r="W57" s="48"/>
      <c r="X57" s="48"/>
    </row>
    <row r="58" spans="1:24" ht="26.25" customHeight="1">
      <c r="A58" s="275"/>
      <c r="B58" s="252" t="s">
        <v>808</v>
      </c>
      <c r="C58" s="252"/>
      <c r="D58" s="47">
        <v>49</v>
      </c>
      <c r="E58" s="95">
        <v>0</v>
      </c>
      <c r="F58" s="95">
        <v>1</v>
      </c>
      <c r="G58" s="163">
        <f t="shared" si="0"/>
        <v>0</v>
      </c>
      <c r="H58" s="95">
        <v>0</v>
      </c>
      <c r="I58" s="96">
        <v>0</v>
      </c>
      <c r="J58" s="95">
        <v>0</v>
      </c>
      <c r="K58" s="95">
        <v>1</v>
      </c>
      <c r="L58" s="95">
        <v>0</v>
      </c>
      <c r="M58" s="95">
        <v>0</v>
      </c>
      <c r="N58" s="163">
        <f t="shared" si="1"/>
        <v>1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48"/>
      <c r="W58" s="48"/>
      <c r="X58" s="48"/>
    </row>
    <row r="59" spans="1:24" ht="12.75">
      <c r="A59" s="275"/>
      <c r="B59" s="257" t="s">
        <v>809</v>
      </c>
      <c r="C59" s="257"/>
      <c r="D59" s="47">
        <v>50</v>
      </c>
      <c r="E59" s="95">
        <v>0</v>
      </c>
      <c r="F59" s="95">
        <v>4</v>
      </c>
      <c r="G59" s="163">
        <f t="shared" si="0"/>
        <v>3</v>
      </c>
      <c r="H59" s="95">
        <v>3</v>
      </c>
      <c r="I59" s="96">
        <v>0</v>
      </c>
      <c r="J59" s="95">
        <v>0</v>
      </c>
      <c r="K59" s="95">
        <v>1</v>
      </c>
      <c r="L59" s="95">
        <v>0</v>
      </c>
      <c r="M59" s="95">
        <v>0</v>
      </c>
      <c r="N59" s="163">
        <f t="shared" si="1"/>
        <v>4</v>
      </c>
      <c r="O59" s="95">
        <v>1</v>
      </c>
      <c r="P59" s="95">
        <v>0</v>
      </c>
      <c r="Q59" s="95">
        <v>0</v>
      </c>
      <c r="R59" s="95">
        <v>1</v>
      </c>
      <c r="S59" s="95">
        <v>0</v>
      </c>
      <c r="T59" s="95">
        <v>225000</v>
      </c>
      <c r="U59" s="95">
        <v>700</v>
      </c>
      <c r="V59" s="48"/>
      <c r="W59" s="48"/>
      <c r="X59" s="48"/>
    </row>
    <row r="60" spans="1:24" ht="27" customHeight="1">
      <c r="A60" s="275"/>
      <c r="B60" s="252" t="s">
        <v>810</v>
      </c>
      <c r="C60" s="252"/>
      <c r="D60" s="47">
        <v>51</v>
      </c>
      <c r="E60" s="95">
        <v>2</v>
      </c>
      <c r="F60" s="95">
        <v>10</v>
      </c>
      <c r="G60" s="163">
        <f t="shared" si="0"/>
        <v>5</v>
      </c>
      <c r="H60" s="95">
        <v>4</v>
      </c>
      <c r="I60" s="96">
        <v>0</v>
      </c>
      <c r="J60" s="95">
        <v>1</v>
      </c>
      <c r="K60" s="95">
        <v>4</v>
      </c>
      <c r="L60" s="95">
        <v>0</v>
      </c>
      <c r="M60" s="95">
        <v>1</v>
      </c>
      <c r="N60" s="163">
        <f t="shared" si="1"/>
        <v>10</v>
      </c>
      <c r="O60" s="95">
        <v>0</v>
      </c>
      <c r="P60" s="95">
        <v>2</v>
      </c>
      <c r="Q60" s="95">
        <v>0</v>
      </c>
      <c r="R60" s="95">
        <v>0</v>
      </c>
      <c r="S60" s="95">
        <v>200</v>
      </c>
      <c r="T60" s="95">
        <v>32005</v>
      </c>
      <c r="U60" s="95">
        <v>2156</v>
      </c>
      <c r="V60" s="48"/>
      <c r="W60" s="48"/>
      <c r="X60" s="48"/>
    </row>
    <row r="61" spans="1:24" ht="22.5">
      <c r="A61" s="275"/>
      <c r="B61" s="251" t="s">
        <v>811</v>
      </c>
      <c r="C61" s="99" t="s">
        <v>918</v>
      </c>
      <c r="D61" s="47">
        <v>52</v>
      </c>
      <c r="E61" s="95">
        <v>94</v>
      </c>
      <c r="F61" s="95">
        <v>709</v>
      </c>
      <c r="G61" s="163">
        <f t="shared" si="0"/>
        <v>734</v>
      </c>
      <c r="H61" s="95">
        <v>511</v>
      </c>
      <c r="I61" s="96">
        <v>0</v>
      </c>
      <c r="J61" s="95">
        <v>223</v>
      </c>
      <c r="K61" s="95">
        <v>10</v>
      </c>
      <c r="L61" s="95">
        <v>2</v>
      </c>
      <c r="M61" s="95">
        <v>0</v>
      </c>
      <c r="N61" s="163">
        <f t="shared" si="1"/>
        <v>746</v>
      </c>
      <c r="O61" s="95">
        <v>1</v>
      </c>
      <c r="P61" s="95">
        <v>57</v>
      </c>
      <c r="Q61" s="95">
        <v>1</v>
      </c>
      <c r="R61" s="95">
        <v>0</v>
      </c>
      <c r="S61" s="95">
        <v>10963</v>
      </c>
      <c r="T61" s="95">
        <v>6736487</v>
      </c>
      <c r="U61" s="95">
        <v>232432</v>
      </c>
      <c r="V61" s="48"/>
      <c r="W61" s="48"/>
      <c r="X61" s="48"/>
    </row>
    <row r="62" spans="1:24" ht="27" customHeight="1">
      <c r="A62" s="275"/>
      <c r="B62" s="251"/>
      <c r="C62" s="101" t="s">
        <v>777</v>
      </c>
      <c r="D62" s="47">
        <v>53</v>
      </c>
      <c r="E62" s="95">
        <v>49</v>
      </c>
      <c r="F62" s="95">
        <v>78</v>
      </c>
      <c r="G62" s="163">
        <f t="shared" si="0"/>
        <v>90</v>
      </c>
      <c r="H62" s="95">
        <v>47</v>
      </c>
      <c r="I62" s="96">
        <v>0</v>
      </c>
      <c r="J62" s="95">
        <v>43</v>
      </c>
      <c r="K62" s="95">
        <v>3</v>
      </c>
      <c r="L62" s="95">
        <v>15</v>
      </c>
      <c r="M62" s="95">
        <v>1</v>
      </c>
      <c r="N62" s="163">
        <f t="shared" si="1"/>
        <v>109</v>
      </c>
      <c r="O62" s="95">
        <v>0</v>
      </c>
      <c r="P62" s="95">
        <v>18</v>
      </c>
      <c r="Q62" s="95">
        <v>0</v>
      </c>
      <c r="R62" s="95">
        <v>0</v>
      </c>
      <c r="S62" s="95">
        <v>5319</v>
      </c>
      <c r="T62" s="95">
        <v>8022828</v>
      </c>
      <c r="U62" s="95">
        <v>48790</v>
      </c>
      <c r="V62" s="48"/>
      <c r="W62" s="48"/>
      <c r="X62" s="48"/>
    </row>
    <row r="63" spans="1:24" ht="12.75">
      <c r="A63" s="275"/>
      <c r="B63" s="251" t="s">
        <v>778</v>
      </c>
      <c r="C63" s="251"/>
      <c r="D63" s="47">
        <v>54</v>
      </c>
      <c r="E63" s="95">
        <v>29</v>
      </c>
      <c r="F63" s="95">
        <v>141</v>
      </c>
      <c r="G63" s="163">
        <f t="shared" si="0"/>
        <v>132</v>
      </c>
      <c r="H63" s="95">
        <v>94</v>
      </c>
      <c r="I63" s="96">
        <v>0</v>
      </c>
      <c r="J63" s="95">
        <v>38</v>
      </c>
      <c r="K63" s="95">
        <v>13</v>
      </c>
      <c r="L63" s="95">
        <v>7</v>
      </c>
      <c r="M63" s="95">
        <v>3</v>
      </c>
      <c r="N63" s="163">
        <f t="shared" si="1"/>
        <v>155</v>
      </c>
      <c r="O63" s="95">
        <v>1</v>
      </c>
      <c r="P63" s="95">
        <v>15</v>
      </c>
      <c r="Q63" s="95">
        <v>0</v>
      </c>
      <c r="R63" s="95">
        <v>3</v>
      </c>
      <c r="S63" s="95">
        <v>22655</v>
      </c>
      <c r="T63" s="95">
        <v>1013883</v>
      </c>
      <c r="U63" s="95">
        <v>30501</v>
      </c>
      <c r="V63" s="48"/>
      <c r="W63" s="48"/>
      <c r="X63" s="48"/>
    </row>
    <row r="64" spans="1:24" ht="14.25" customHeight="1">
      <c r="A64" s="275"/>
      <c r="B64" s="252" t="s">
        <v>779</v>
      </c>
      <c r="C64" s="252"/>
      <c r="D64" s="47">
        <v>55</v>
      </c>
      <c r="E64" s="95">
        <v>311</v>
      </c>
      <c r="F64" s="95">
        <v>1436</v>
      </c>
      <c r="G64" s="163">
        <f t="shared" si="0"/>
        <v>976</v>
      </c>
      <c r="H64" s="95">
        <v>934</v>
      </c>
      <c r="I64" s="96">
        <v>0</v>
      </c>
      <c r="J64" s="95">
        <v>42</v>
      </c>
      <c r="K64" s="95">
        <v>58</v>
      </c>
      <c r="L64" s="95">
        <v>53</v>
      </c>
      <c r="M64" s="95">
        <v>60</v>
      </c>
      <c r="N64" s="163">
        <f t="shared" si="1"/>
        <v>1147</v>
      </c>
      <c r="O64" s="95">
        <v>11</v>
      </c>
      <c r="P64" s="95">
        <v>600</v>
      </c>
      <c r="Q64" s="95">
        <v>133</v>
      </c>
      <c r="R64" s="95">
        <v>5</v>
      </c>
      <c r="S64" s="95">
        <v>4091796</v>
      </c>
      <c r="T64" s="95">
        <v>145433839</v>
      </c>
      <c r="U64" s="95">
        <v>969801</v>
      </c>
      <c r="V64" s="48"/>
      <c r="W64" s="48"/>
      <c r="X64" s="48"/>
    </row>
    <row r="65" spans="1:24" ht="12.75">
      <c r="A65" s="275"/>
      <c r="B65" s="252" t="s">
        <v>780</v>
      </c>
      <c r="C65" s="252"/>
      <c r="D65" s="47">
        <v>56</v>
      </c>
      <c r="E65" s="95">
        <v>913</v>
      </c>
      <c r="F65" s="95">
        <v>4577</v>
      </c>
      <c r="G65" s="163">
        <f t="shared" si="0"/>
        <v>3724</v>
      </c>
      <c r="H65" s="95">
        <v>3589</v>
      </c>
      <c r="I65" s="96">
        <v>0</v>
      </c>
      <c r="J65" s="95">
        <v>135</v>
      </c>
      <c r="K65" s="95">
        <v>282</v>
      </c>
      <c r="L65" s="95">
        <v>234</v>
      </c>
      <c r="M65" s="95">
        <v>119</v>
      </c>
      <c r="N65" s="163">
        <f t="shared" si="1"/>
        <v>4359</v>
      </c>
      <c r="O65" s="95">
        <v>43</v>
      </c>
      <c r="P65" s="95">
        <v>1131</v>
      </c>
      <c r="Q65" s="95">
        <v>132</v>
      </c>
      <c r="R65" s="95">
        <v>8</v>
      </c>
      <c r="S65" s="95">
        <v>31119462</v>
      </c>
      <c r="T65" s="95">
        <v>4360356001</v>
      </c>
      <c r="U65" s="95">
        <v>8071622</v>
      </c>
      <c r="V65" s="48"/>
      <c r="W65" s="48"/>
      <c r="X65" s="48"/>
    </row>
    <row r="66" spans="1:24" ht="17.25" customHeight="1">
      <c r="A66" s="275"/>
      <c r="B66" s="255" t="s">
        <v>60</v>
      </c>
      <c r="C66" s="255"/>
      <c r="D66" s="47">
        <v>57</v>
      </c>
      <c r="E66" s="95">
        <v>2227</v>
      </c>
      <c r="F66" s="95">
        <v>10893</v>
      </c>
      <c r="G66" s="163">
        <f t="shared" si="0"/>
        <v>7905</v>
      </c>
      <c r="H66" s="95">
        <v>6660</v>
      </c>
      <c r="I66" s="96">
        <v>1</v>
      </c>
      <c r="J66" s="95">
        <v>1245</v>
      </c>
      <c r="K66" s="95">
        <v>1692</v>
      </c>
      <c r="L66" s="95">
        <v>561</v>
      </c>
      <c r="M66" s="95">
        <v>223</v>
      </c>
      <c r="N66" s="163">
        <f t="shared" si="1"/>
        <v>10381</v>
      </c>
      <c r="O66" s="95">
        <v>113</v>
      </c>
      <c r="P66" s="95">
        <v>2739</v>
      </c>
      <c r="Q66" s="95">
        <v>368</v>
      </c>
      <c r="R66" s="95">
        <v>87</v>
      </c>
      <c r="S66" s="95">
        <v>17589077</v>
      </c>
      <c r="T66" s="95">
        <v>1897612586</v>
      </c>
      <c r="U66" s="95">
        <v>5827428</v>
      </c>
      <c r="V66" s="48"/>
      <c r="W66" s="48"/>
      <c r="X66" s="48"/>
    </row>
    <row r="67" spans="1:154" s="54" customFormat="1" ht="29.25" customHeight="1">
      <c r="A67" s="275"/>
      <c r="B67" s="256" t="s">
        <v>796</v>
      </c>
      <c r="C67" s="256"/>
      <c r="D67" s="47">
        <v>58</v>
      </c>
      <c r="E67" s="163">
        <f>SUM(E10:E66)</f>
        <v>7332</v>
      </c>
      <c r="F67" s="163">
        <f aca="true" t="shared" si="2" ref="F67:U67">SUM(F10:F66)</f>
        <v>34778</v>
      </c>
      <c r="G67" s="163">
        <f t="shared" si="2"/>
        <v>26924</v>
      </c>
      <c r="H67" s="163">
        <f t="shared" si="2"/>
        <v>23322</v>
      </c>
      <c r="I67" s="163">
        <f t="shared" si="2"/>
        <v>1</v>
      </c>
      <c r="J67" s="163">
        <f t="shared" si="2"/>
        <v>3602</v>
      </c>
      <c r="K67" s="163">
        <f t="shared" si="2"/>
        <v>3952</v>
      </c>
      <c r="L67" s="163">
        <f t="shared" si="2"/>
        <v>1687</v>
      </c>
      <c r="M67" s="163">
        <f t="shared" si="2"/>
        <v>667</v>
      </c>
      <c r="N67" s="163">
        <f t="shared" si="2"/>
        <v>33230</v>
      </c>
      <c r="O67" s="163">
        <f t="shared" si="2"/>
        <v>308</v>
      </c>
      <c r="P67" s="163">
        <f t="shared" si="2"/>
        <v>8880</v>
      </c>
      <c r="Q67" s="163">
        <f t="shared" si="2"/>
        <v>1157</v>
      </c>
      <c r="R67" s="163">
        <f t="shared" si="2"/>
        <v>356</v>
      </c>
      <c r="S67" s="163">
        <f t="shared" si="2"/>
        <v>67651754</v>
      </c>
      <c r="T67" s="163">
        <f t="shared" si="2"/>
        <v>6955508224</v>
      </c>
      <c r="U67" s="163">
        <f t="shared" si="2"/>
        <v>39215762</v>
      </c>
      <c r="V67" s="53"/>
      <c r="W67" s="53"/>
      <c r="X67" s="53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</row>
    <row r="68" spans="1:24" ht="12.75" customHeight="1">
      <c r="A68" s="267" t="s">
        <v>61</v>
      </c>
      <c r="B68" s="235" t="s">
        <v>62</v>
      </c>
      <c r="C68" s="235"/>
      <c r="D68" s="47">
        <v>59</v>
      </c>
      <c r="E68" s="95">
        <v>0</v>
      </c>
      <c r="F68" s="95">
        <v>28</v>
      </c>
      <c r="G68" s="163">
        <f t="shared" si="0"/>
        <v>19</v>
      </c>
      <c r="H68" s="95">
        <v>6</v>
      </c>
      <c r="I68" s="96">
        <v>0</v>
      </c>
      <c r="J68" s="95">
        <v>13</v>
      </c>
      <c r="K68" s="95">
        <v>2</v>
      </c>
      <c r="L68" s="95">
        <v>3</v>
      </c>
      <c r="M68" s="95">
        <v>0</v>
      </c>
      <c r="N68" s="163">
        <f t="shared" si="1"/>
        <v>24</v>
      </c>
      <c r="O68" s="95">
        <v>0</v>
      </c>
      <c r="P68" s="95">
        <v>4</v>
      </c>
      <c r="Q68" s="95">
        <v>0</v>
      </c>
      <c r="R68" s="95">
        <v>0</v>
      </c>
      <c r="S68" s="95">
        <v>5699</v>
      </c>
      <c r="T68" s="95">
        <v>0</v>
      </c>
      <c r="U68" s="95">
        <v>0</v>
      </c>
      <c r="V68" s="48"/>
      <c r="W68" s="48"/>
      <c r="X68" s="48"/>
    </row>
    <row r="69" spans="1:24" ht="15.75" customHeight="1">
      <c r="A69" s="267"/>
      <c r="B69" s="235" t="s">
        <v>63</v>
      </c>
      <c r="C69" s="235"/>
      <c r="D69" s="47">
        <v>60</v>
      </c>
      <c r="E69" s="95">
        <v>0</v>
      </c>
      <c r="F69" s="95">
        <v>0</v>
      </c>
      <c r="G69" s="163">
        <f t="shared" si="0"/>
        <v>0</v>
      </c>
      <c r="H69" s="95">
        <v>0</v>
      </c>
      <c r="I69" s="96">
        <v>0</v>
      </c>
      <c r="J69" s="95">
        <v>0</v>
      </c>
      <c r="K69" s="95">
        <v>0</v>
      </c>
      <c r="L69" s="95">
        <v>0</v>
      </c>
      <c r="M69" s="95">
        <v>0</v>
      </c>
      <c r="N69" s="163">
        <f t="shared" si="1"/>
        <v>0</v>
      </c>
      <c r="O69" s="95">
        <v>0</v>
      </c>
      <c r="P69" s="95">
        <v>0</v>
      </c>
      <c r="Q69" s="95">
        <v>0</v>
      </c>
      <c r="R69" s="95">
        <v>0</v>
      </c>
      <c r="S69" s="98">
        <v>0</v>
      </c>
      <c r="T69" s="95">
        <v>0</v>
      </c>
      <c r="U69" s="95">
        <v>0</v>
      </c>
      <c r="V69" s="48"/>
      <c r="W69" s="48"/>
      <c r="X69" s="48"/>
    </row>
    <row r="70" spans="1:24" ht="15" customHeight="1">
      <c r="A70" s="267"/>
      <c r="B70" s="268" t="s">
        <v>676</v>
      </c>
      <c r="C70" s="269"/>
      <c r="D70" s="47">
        <v>61</v>
      </c>
      <c r="E70" s="95">
        <v>0</v>
      </c>
      <c r="F70" s="95">
        <v>0</v>
      </c>
      <c r="G70" s="163">
        <f t="shared" si="0"/>
        <v>0</v>
      </c>
      <c r="H70" s="95">
        <v>0</v>
      </c>
      <c r="I70" s="96">
        <v>0</v>
      </c>
      <c r="J70" s="95">
        <v>0</v>
      </c>
      <c r="K70" s="95">
        <v>0</v>
      </c>
      <c r="L70" s="95">
        <v>0</v>
      </c>
      <c r="M70" s="95">
        <v>0</v>
      </c>
      <c r="N70" s="163">
        <f t="shared" si="1"/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48"/>
      <c r="W70" s="48"/>
      <c r="X70" s="48"/>
    </row>
    <row r="71" spans="1:24" ht="25.5" customHeight="1">
      <c r="A71" s="267"/>
      <c r="B71" s="253" t="s">
        <v>64</v>
      </c>
      <c r="C71" s="46" t="s">
        <v>65</v>
      </c>
      <c r="D71" s="47">
        <v>62</v>
      </c>
      <c r="E71" s="95">
        <v>32</v>
      </c>
      <c r="F71" s="95">
        <v>1100</v>
      </c>
      <c r="G71" s="163">
        <f t="shared" si="0"/>
        <v>775</v>
      </c>
      <c r="H71" s="95">
        <v>361</v>
      </c>
      <c r="I71" s="96">
        <v>0</v>
      </c>
      <c r="J71" s="95">
        <v>414</v>
      </c>
      <c r="K71" s="95">
        <v>217</v>
      </c>
      <c r="L71" s="95">
        <v>61</v>
      </c>
      <c r="M71" s="95">
        <v>0</v>
      </c>
      <c r="N71" s="163">
        <f t="shared" si="1"/>
        <v>1053</v>
      </c>
      <c r="O71" s="95">
        <v>36</v>
      </c>
      <c r="P71" s="95">
        <v>79</v>
      </c>
      <c r="Q71" s="95">
        <v>6</v>
      </c>
      <c r="R71" s="95">
        <v>23</v>
      </c>
      <c r="S71" s="95">
        <v>62796</v>
      </c>
      <c r="T71" s="95">
        <v>27406</v>
      </c>
      <c r="U71" s="95">
        <v>2316</v>
      </c>
      <c r="V71" s="48"/>
      <c r="W71" s="48"/>
      <c r="X71" s="48"/>
    </row>
    <row r="72" spans="1:24" ht="22.5">
      <c r="A72" s="267"/>
      <c r="B72" s="253"/>
      <c r="C72" s="46" t="s">
        <v>770</v>
      </c>
      <c r="D72" s="47">
        <v>63</v>
      </c>
      <c r="E72" s="95">
        <v>11</v>
      </c>
      <c r="F72" s="95">
        <v>287</v>
      </c>
      <c r="G72" s="163">
        <f t="shared" si="0"/>
        <v>188</v>
      </c>
      <c r="H72" s="95">
        <v>133</v>
      </c>
      <c r="I72" s="96">
        <v>0</v>
      </c>
      <c r="J72" s="95">
        <v>55</v>
      </c>
      <c r="K72" s="95">
        <v>49</v>
      </c>
      <c r="L72" s="95">
        <v>24</v>
      </c>
      <c r="M72" s="95">
        <v>4</v>
      </c>
      <c r="N72" s="163">
        <f t="shared" si="1"/>
        <v>265</v>
      </c>
      <c r="O72" s="95">
        <v>7</v>
      </c>
      <c r="P72" s="95">
        <v>33</v>
      </c>
      <c r="Q72" s="95">
        <v>6</v>
      </c>
      <c r="R72" s="95">
        <v>5</v>
      </c>
      <c r="S72" s="95">
        <v>31932</v>
      </c>
      <c r="T72" s="95">
        <v>1200</v>
      </c>
      <c r="U72" s="95">
        <v>3300</v>
      </c>
      <c r="V72" s="48"/>
      <c r="W72" s="48"/>
      <c r="X72" s="48"/>
    </row>
    <row r="73" spans="1:24" ht="22.5">
      <c r="A73" s="267"/>
      <c r="B73" s="253"/>
      <c r="C73" s="46" t="s">
        <v>771</v>
      </c>
      <c r="D73" s="47">
        <v>64</v>
      </c>
      <c r="E73" s="95">
        <v>0</v>
      </c>
      <c r="F73" s="95">
        <v>0</v>
      </c>
      <c r="G73" s="163">
        <f t="shared" si="0"/>
        <v>0</v>
      </c>
      <c r="H73" s="95">
        <v>0</v>
      </c>
      <c r="I73" s="96">
        <v>0</v>
      </c>
      <c r="J73" s="95">
        <v>0</v>
      </c>
      <c r="K73" s="95">
        <v>0</v>
      </c>
      <c r="L73" s="95">
        <v>0</v>
      </c>
      <c r="M73" s="95">
        <v>0</v>
      </c>
      <c r="N73" s="163">
        <f t="shared" si="1"/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0</v>
      </c>
      <c r="V73" s="48"/>
      <c r="W73" s="48"/>
      <c r="X73" s="48"/>
    </row>
    <row r="74" spans="1:24" ht="15.75" customHeight="1">
      <c r="A74" s="267"/>
      <c r="B74" s="235" t="s">
        <v>772</v>
      </c>
      <c r="C74" s="235"/>
      <c r="D74" s="47">
        <v>65</v>
      </c>
      <c r="E74" s="95">
        <v>17</v>
      </c>
      <c r="F74" s="95">
        <v>408</v>
      </c>
      <c r="G74" s="163">
        <f t="shared" si="0"/>
        <v>237</v>
      </c>
      <c r="H74" s="95">
        <v>148</v>
      </c>
      <c r="I74" s="96">
        <v>0</v>
      </c>
      <c r="J74" s="95">
        <v>89</v>
      </c>
      <c r="K74" s="95">
        <v>145</v>
      </c>
      <c r="L74" s="95">
        <v>15</v>
      </c>
      <c r="M74" s="95">
        <v>1</v>
      </c>
      <c r="N74" s="163">
        <f t="shared" si="1"/>
        <v>398</v>
      </c>
      <c r="O74" s="95">
        <v>2</v>
      </c>
      <c r="P74" s="95">
        <v>27</v>
      </c>
      <c r="Q74" s="95">
        <v>4</v>
      </c>
      <c r="R74" s="95">
        <v>2</v>
      </c>
      <c r="S74" s="95">
        <v>16600</v>
      </c>
      <c r="T74" s="95">
        <v>252824</v>
      </c>
      <c r="U74" s="95">
        <v>2800</v>
      </c>
      <c r="V74" s="48"/>
      <c r="W74" s="48"/>
      <c r="X74" s="48"/>
    </row>
    <row r="75" spans="1:154" s="54" customFormat="1" ht="31.5" customHeight="1">
      <c r="A75" s="267"/>
      <c r="B75" s="256" t="s">
        <v>797</v>
      </c>
      <c r="C75" s="256"/>
      <c r="D75" s="47">
        <v>66</v>
      </c>
      <c r="E75" s="163">
        <f>SUM(E68:E74)</f>
        <v>60</v>
      </c>
      <c r="F75" s="163">
        <f>SUM(F68:F74)</f>
        <v>1823</v>
      </c>
      <c r="G75" s="163">
        <f aca="true" t="shared" si="3" ref="G75:U75">SUM(G68:G74)</f>
        <v>1219</v>
      </c>
      <c r="H75" s="163">
        <f t="shared" si="3"/>
        <v>648</v>
      </c>
      <c r="I75" s="163">
        <f t="shared" si="3"/>
        <v>0</v>
      </c>
      <c r="J75" s="163">
        <f t="shared" si="3"/>
        <v>571</v>
      </c>
      <c r="K75" s="163">
        <f t="shared" si="3"/>
        <v>413</v>
      </c>
      <c r="L75" s="163">
        <f t="shared" si="3"/>
        <v>103</v>
      </c>
      <c r="M75" s="163">
        <f t="shared" si="3"/>
        <v>5</v>
      </c>
      <c r="N75" s="163">
        <f t="shared" si="3"/>
        <v>1740</v>
      </c>
      <c r="O75" s="163">
        <f t="shared" si="3"/>
        <v>45</v>
      </c>
      <c r="P75" s="163">
        <f t="shared" si="3"/>
        <v>143</v>
      </c>
      <c r="Q75" s="163">
        <f t="shared" si="3"/>
        <v>16</v>
      </c>
      <c r="R75" s="163">
        <f t="shared" si="3"/>
        <v>30</v>
      </c>
      <c r="S75" s="163">
        <f t="shared" si="3"/>
        <v>117027</v>
      </c>
      <c r="T75" s="163">
        <f t="shared" si="3"/>
        <v>281430</v>
      </c>
      <c r="U75" s="163">
        <f t="shared" si="3"/>
        <v>8416</v>
      </c>
      <c r="V75" s="53"/>
      <c r="W75" s="53"/>
      <c r="X75" s="53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</row>
    <row r="76" spans="1:24" ht="12.75">
      <c r="A76" s="280" t="s">
        <v>773</v>
      </c>
      <c r="B76" s="235" t="s">
        <v>781</v>
      </c>
      <c r="C76" s="235"/>
      <c r="D76" s="47">
        <v>67</v>
      </c>
      <c r="E76" s="95">
        <v>10</v>
      </c>
      <c r="F76" s="95">
        <v>114</v>
      </c>
      <c r="G76" s="163">
        <f t="shared" si="0"/>
        <v>93</v>
      </c>
      <c r="H76" s="95">
        <v>92</v>
      </c>
      <c r="I76" s="96">
        <v>0</v>
      </c>
      <c r="J76" s="95">
        <v>1</v>
      </c>
      <c r="K76" s="95">
        <v>1</v>
      </c>
      <c r="L76" s="95">
        <v>13</v>
      </c>
      <c r="M76" s="95">
        <v>0</v>
      </c>
      <c r="N76" s="163">
        <f t="shared" si="1"/>
        <v>107</v>
      </c>
      <c r="O76" s="95">
        <v>3</v>
      </c>
      <c r="P76" s="95">
        <v>17</v>
      </c>
      <c r="Q76" s="95">
        <v>0</v>
      </c>
      <c r="R76" s="95">
        <v>0</v>
      </c>
      <c r="S76" s="95">
        <v>20300</v>
      </c>
      <c r="T76" s="98">
        <v>0</v>
      </c>
      <c r="U76" s="95">
        <v>3978</v>
      </c>
      <c r="V76" s="48"/>
      <c r="W76" s="48"/>
      <c r="X76" s="48"/>
    </row>
    <row r="77" spans="1:24" ht="27" customHeight="1">
      <c r="A77" s="281"/>
      <c r="B77" s="235" t="s">
        <v>812</v>
      </c>
      <c r="C77" s="235"/>
      <c r="D77" s="47">
        <v>68</v>
      </c>
      <c r="E77" s="95">
        <v>22</v>
      </c>
      <c r="F77" s="95">
        <v>126</v>
      </c>
      <c r="G77" s="163">
        <f aca="true" t="shared" si="4" ref="G77:G90">H77+J77</f>
        <v>117</v>
      </c>
      <c r="H77" s="95">
        <v>107</v>
      </c>
      <c r="I77" s="96">
        <v>0</v>
      </c>
      <c r="J77" s="95">
        <v>10</v>
      </c>
      <c r="K77" s="95">
        <v>5</v>
      </c>
      <c r="L77" s="95">
        <v>6</v>
      </c>
      <c r="M77" s="95">
        <v>0</v>
      </c>
      <c r="N77" s="163">
        <f aca="true" t="shared" si="5" ref="N77:N90">G77+K77+L77+M77</f>
        <v>128</v>
      </c>
      <c r="O77" s="95">
        <v>0</v>
      </c>
      <c r="P77" s="95">
        <v>20</v>
      </c>
      <c r="Q77" s="95">
        <v>1</v>
      </c>
      <c r="R77" s="95">
        <v>2</v>
      </c>
      <c r="S77" s="95">
        <v>19600</v>
      </c>
      <c r="T77" s="98">
        <v>0</v>
      </c>
      <c r="U77" s="95">
        <v>0</v>
      </c>
      <c r="V77" s="48"/>
      <c r="W77" s="48"/>
      <c r="X77" s="48"/>
    </row>
    <row r="78" spans="1:24" ht="15.75" customHeight="1">
      <c r="A78" s="281"/>
      <c r="B78" s="235" t="s">
        <v>813</v>
      </c>
      <c r="C78" s="235"/>
      <c r="D78" s="47">
        <v>69</v>
      </c>
      <c r="E78" s="95">
        <v>1419</v>
      </c>
      <c r="F78" s="95">
        <v>14745</v>
      </c>
      <c r="G78" s="163">
        <f t="shared" si="4"/>
        <v>13786</v>
      </c>
      <c r="H78" s="95">
        <v>13677</v>
      </c>
      <c r="I78" s="96">
        <v>0</v>
      </c>
      <c r="J78" s="95">
        <v>109</v>
      </c>
      <c r="K78" s="95">
        <v>182</v>
      </c>
      <c r="L78" s="95">
        <v>667</v>
      </c>
      <c r="M78" s="95">
        <v>25</v>
      </c>
      <c r="N78" s="163">
        <f t="shared" si="5"/>
        <v>14660</v>
      </c>
      <c r="O78" s="95">
        <v>12</v>
      </c>
      <c r="P78" s="95">
        <v>1504</v>
      </c>
      <c r="Q78" s="95">
        <v>21</v>
      </c>
      <c r="R78" s="95">
        <v>27</v>
      </c>
      <c r="S78" s="95">
        <v>2792594</v>
      </c>
      <c r="T78" s="98">
        <v>0</v>
      </c>
      <c r="U78" s="95">
        <v>1300</v>
      </c>
      <c r="V78" s="48"/>
      <c r="W78" s="48"/>
      <c r="X78" s="48"/>
    </row>
    <row r="79" spans="1:24" ht="17.25" customHeight="1">
      <c r="A79" s="281"/>
      <c r="B79" s="235" t="s">
        <v>814</v>
      </c>
      <c r="C79" s="235"/>
      <c r="D79" s="47">
        <v>70</v>
      </c>
      <c r="E79" s="95">
        <v>3</v>
      </c>
      <c r="F79" s="95">
        <v>16</v>
      </c>
      <c r="G79" s="163">
        <f t="shared" si="4"/>
        <v>13</v>
      </c>
      <c r="H79" s="95">
        <v>10</v>
      </c>
      <c r="I79" s="96">
        <v>0</v>
      </c>
      <c r="J79" s="95">
        <v>3</v>
      </c>
      <c r="K79" s="95">
        <v>3</v>
      </c>
      <c r="L79" s="95">
        <v>0</v>
      </c>
      <c r="M79" s="95">
        <v>0</v>
      </c>
      <c r="N79" s="163">
        <f t="shared" si="5"/>
        <v>16</v>
      </c>
      <c r="O79" s="95">
        <v>1</v>
      </c>
      <c r="P79" s="95">
        <v>3</v>
      </c>
      <c r="Q79" s="95">
        <v>2</v>
      </c>
      <c r="R79" s="95">
        <v>0</v>
      </c>
      <c r="S79" s="95">
        <v>1700</v>
      </c>
      <c r="T79" s="98">
        <v>0</v>
      </c>
      <c r="U79" s="95">
        <v>0</v>
      </c>
      <c r="V79" s="48"/>
      <c r="W79" s="48"/>
      <c r="X79" s="48"/>
    </row>
    <row r="80" spans="1:24" ht="21" customHeight="1">
      <c r="A80" s="281"/>
      <c r="B80" s="251" t="s">
        <v>782</v>
      </c>
      <c r="C80" s="251"/>
      <c r="D80" s="47">
        <v>71</v>
      </c>
      <c r="E80" s="95">
        <v>411</v>
      </c>
      <c r="F80" s="95">
        <v>1252</v>
      </c>
      <c r="G80" s="163">
        <f t="shared" si="4"/>
        <v>987</v>
      </c>
      <c r="H80" s="95">
        <v>966</v>
      </c>
      <c r="I80" s="96">
        <v>0</v>
      </c>
      <c r="J80" s="95">
        <v>21</v>
      </c>
      <c r="K80" s="95">
        <v>111</v>
      </c>
      <c r="L80" s="95">
        <v>45</v>
      </c>
      <c r="M80" s="95">
        <v>5</v>
      </c>
      <c r="N80" s="163">
        <f t="shared" si="5"/>
        <v>1148</v>
      </c>
      <c r="O80" s="95">
        <v>1</v>
      </c>
      <c r="P80" s="95">
        <v>515</v>
      </c>
      <c r="Q80" s="95">
        <v>375</v>
      </c>
      <c r="R80" s="95">
        <v>0</v>
      </c>
      <c r="S80" s="95">
        <v>191170</v>
      </c>
      <c r="T80" s="98">
        <v>0</v>
      </c>
      <c r="U80" s="95">
        <v>0</v>
      </c>
      <c r="V80" s="48"/>
      <c r="W80" s="48"/>
      <c r="X80" s="48"/>
    </row>
    <row r="81" spans="1:24" ht="25.5" customHeight="1">
      <c r="A81" s="281"/>
      <c r="B81" s="251" t="s">
        <v>783</v>
      </c>
      <c r="C81" s="251"/>
      <c r="D81" s="47">
        <v>72</v>
      </c>
      <c r="E81" s="95">
        <v>2</v>
      </c>
      <c r="F81" s="95">
        <v>18</v>
      </c>
      <c r="G81" s="163">
        <f t="shared" si="4"/>
        <v>20</v>
      </c>
      <c r="H81" s="95">
        <v>20</v>
      </c>
      <c r="I81" s="96">
        <v>0</v>
      </c>
      <c r="J81" s="95">
        <v>0</v>
      </c>
      <c r="K81" s="95">
        <v>0</v>
      </c>
      <c r="L81" s="95">
        <v>0</v>
      </c>
      <c r="M81" s="95">
        <v>0</v>
      </c>
      <c r="N81" s="163">
        <f t="shared" si="5"/>
        <v>20</v>
      </c>
      <c r="O81" s="95">
        <v>0</v>
      </c>
      <c r="P81" s="95">
        <v>0</v>
      </c>
      <c r="Q81" s="95">
        <v>0</v>
      </c>
      <c r="R81" s="95">
        <v>0</v>
      </c>
      <c r="S81" s="95">
        <v>200</v>
      </c>
      <c r="T81" s="98">
        <v>0</v>
      </c>
      <c r="U81" s="95">
        <v>0</v>
      </c>
      <c r="V81" s="48"/>
      <c r="W81" s="48"/>
      <c r="X81" s="48"/>
    </row>
    <row r="82" spans="1:24" ht="24" customHeight="1">
      <c r="A82" s="281"/>
      <c r="B82" s="235" t="s">
        <v>78</v>
      </c>
      <c r="C82" s="235"/>
      <c r="D82" s="47">
        <v>73</v>
      </c>
      <c r="E82" s="95">
        <v>1</v>
      </c>
      <c r="F82" s="95">
        <v>0</v>
      </c>
      <c r="G82" s="163">
        <f t="shared" si="4"/>
        <v>1</v>
      </c>
      <c r="H82" s="95">
        <v>0</v>
      </c>
      <c r="I82" s="96">
        <v>0</v>
      </c>
      <c r="J82" s="95">
        <v>1</v>
      </c>
      <c r="K82" s="95">
        <v>0</v>
      </c>
      <c r="L82" s="95">
        <v>0</v>
      </c>
      <c r="M82" s="95">
        <v>0</v>
      </c>
      <c r="N82" s="163">
        <f t="shared" si="5"/>
        <v>1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8">
        <v>0</v>
      </c>
      <c r="U82" s="95">
        <v>0</v>
      </c>
      <c r="V82" s="48"/>
      <c r="W82" s="48"/>
      <c r="X82" s="48"/>
    </row>
    <row r="83" spans="1:24" ht="23.25" customHeight="1">
      <c r="A83" s="281"/>
      <c r="B83" s="235" t="s">
        <v>79</v>
      </c>
      <c r="C83" s="235"/>
      <c r="D83" s="47">
        <v>74</v>
      </c>
      <c r="E83" s="95">
        <v>8</v>
      </c>
      <c r="F83" s="95">
        <v>188</v>
      </c>
      <c r="G83" s="163">
        <f t="shared" si="4"/>
        <v>162</v>
      </c>
      <c r="H83" s="95">
        <v>162</v>
      </c>
      <c r="I83" s="96">
        <v>0</v>
      </c>
      <c r="J83" s="95">
        <v>0</v>
      </c>
      <c r="K83" s="95">
        <v>2</v>
      </c>
      <c r="L83" s="95">
        <v>1</v>
      </c>
      <c r="M83" s="95">
        <v>0</v>
      </c>
      <c r="N83" s="163">
        <f t="shared" si="5"/>
        <v>165</v>
      </c>
      <c r="O83" s="95">
        <v>0</v>
      </c>
      <c r="P83" s="95">
        <v>31</v>
      </c>
      <c r="Q83" s="95">
        <v>0</v>
      </c>
      <c r="R83" s="95">
        <v>0</v>
      </c>
      <c r="S83" s="95">
        <v>700</v>
      </c>
      <c r="T83" s="98">
        <v>0</v>
      </c>
      <c r="U83" s="95">
        <v>0</v>
      </c>
      <c r="V83" s="48"/>
      <c r="W83" s="48"/>
      <c r="X83" s="48"/>
    </row>
    <row r="84" spans="1:24" ht="25.5" customHeight="1">
      <c r="A84" s="281"/>
      <c r="B84" s="235" t="s">
        <v>80</v>
      </c>
      <c r="C84" s="235"/>
      <c r="D84" s="47">
        <v>75</v>
      </c>
      <c r="E84" s="95">
        <v>1</v>
      </c>
      <c r="F84" s="95">
        <v>4</v>
      </c>
      <c r="G84" s="163">
        <f t="shared" si="4"/>
        <v>3</v>
      </c>
      <c r="H84" s="95">
        <v>3</v>
      </c>
      <c r="I84" s="96">
        <v>0</v>
      </c>
      <c r="J84" s="95">
        <v>0</v>
      </c>
      <c r="K84" s="95">
        <v>0</v>
      </c>
      <c r="L84" s="95">
        <v>0</v>
      </c>
      <c r="M84" s="95">
        <v>0</v>
      </c>
      <c r="N84" s="163">
        <f t="shared" si="5"/>
        <v>3</v>
      </c>
      <c r="O84" s="95">
        <v>1</v>
      </c>
      <c r="P84" s="95">
        <v>2</v>
      </c>
      <c r="Q84" s="95">
        <v>0</v>
      </c>
      <c r="R84" s="95">
        <v>0</v>
      </c>
      <c r="S84" s="95">
        <v>100</v>
      </c>
      <c r="T84" s="98">
        <v>0</v>
      </c>
      <c r="U84" s="95">
        <v>0</v>
      </c>
      <c r="V84" s="48"/>
      <c r="W84" s="48"/>
      <c r="X84" s="48"/>
    </row>
    <row r="85" spans="1:24" ht="27" customHeight="1">
      <c r="A85" s="281"/>
      <c r="B85" s="235" t="s">
        <v>81</v>
      </c>
      <c r="C85" s="235"/>
      <c r="D85" s="47">
        <v>76</v>
      </c>
      <c r="E85" s="95">
        <v>17</v>
      </c>
      <c r="F85" s="95">
        <v>1016</v>
      </c>
      <c r="G85" s="163">
        <f t="shared" si="4"/>
        <v>1014</v>
      </c>
      <c r="H85" s="95">
        <v>1005</v>
      </c>
      <c r="I85" s="96">
        <v>0</v>
      </c>
      <c r="J85" s="95">
        <v>9</v>
      </c>
      <c r="K85" s="95">
        <v>8</v>
      </c>
      <c r="L85" s="95">
        <v>0</v>
      </c>
      <c r="M85" s="95">
        <v>0</v>
      </c>
      <c r="N85" s="163">
        <f t="shared" si="5"/>
        <v>1022</v>
      </c>
      <c r="O85" s="95">
        <v>0</v>
      </c>
      <c r="P85" s="95">
        <v>11</v>
      </c>
      <c r="Q85" s="95">
        <v>0</v>
      </c>
      <c r="R85" s="95">
        <v>2</v>
      </c>
      <c r="S85" s="95">
        <v>100</v>
      </c>
      <c r="T85" s="98">
        <v>0</v>
      </c>
      <c r="U85" s="95">
        <v>200</v>
      </c>
      <c r="V85" s="48"/>
      <c r="W85" s="48"/>
      <c r="X85" s="48"/>
    </row>
    <row r="86" spans="1:24" ht="12.75">
      <c r="A86" s="281"/>
      <c r="B86" s="235" t="s">
        <v>82</v>
      </c>
      <c r="C86" s="235"/>
      <c r="D86" s="47">
        <v>77</v>
      </c>
      <c r="E86" s="95">
        <v>7</v>
      </c>
      <c r="F86" s="95">
        <v>24</v>
      </c>
      <c r="G86" s="163">
        <f t="shared" si="4"/>
        <v>25</v>
      </c>
      <c r="H86" s="95">
        <v>17</v>
      </c>
      <c r="I86" s="96">
        <v>0</v>
      </c>
      <c r="J86" s="95">
        <v>8</v>
      </c>
      <c r="K86" s="95">
        <v>1</v>
      </c>
      <c r="L86" s="95">
        <v>3</v>
      </c>
      <c r="M86" s="95">
        <v>0</v>
      </c>
      <c r="N86" s="163">
        <f t="shared" si="5"/>
        <v>29</v>
      </c>
      <c r="O86" s="95">
        <v>0</v>
      </c>
      <c r="P86" s="95">
        <v>2</v>
      </c>
      <c r="Q86" s="95">
        <v>0</v>
      </c>
      <c r="R86" s="95">
        <v>0</v>
      </c>
      <c r="S86" s="95">
        <v>3900</v>
      </c>
      <c r="T86" s="98">
        <v>0</v>
      </c>
      <c r="U86" s="95">
        <v>0</v>
      </c>
      <c r="V86" s="48"/>
      <c r="W86" s="48"/>
      <c r="X86" s="48"/>
    </row>
    <row r="87" spans="1:24" ht="12.75" customHeight="1">
      <c r="A87" s="281"/>
      <c r="B87" s="235" t="s">
        <v>83</v>
      </c>
      <c r="C87" s="235"/>
      <c r="D87" s="47">
        <v>78</v>
      </c>
      <c r="E87" s="95">
        <v>34</v>
      </c>
      <c r="F87" s="95">
        <v>837</v>
      </c>
      <c r="G87" s="163">
        <f t="shared" si="4"/>
        <v>768</v>
      </c>
      <c r="H87" s="95">
        <v>759</v>
      </c>
      <c r="I87" s="96">
        <v>0</v>
      </c>
      <c r="J87" s="95">
        <v>9</v>
      </c>
      <c r="K87" s="95">
        <v>13</v>
      </c>
      <c r="L87" s="95">
        <v>9</v>
      </c>
      <c r="M87" s="95">
        <v>0</v>
      </c>
      <c r="N87" s="163">
        <f t="shared" si="5"/>
        <v>790</v>
      </c>
      <c r="O87" s="95">
        <v>0</v>
      </c>
      <c r="P87" s="95">
        <v>81</v>
      </c>
      <c r="Q87" s="95">
        <v>0</v>
      </c>
      <c r="R87" s="95">
        <v>0</v>
      </c>
      <c r="S87" s="95">
        <v>134400</v>
      </c>
      <c r="T87" s="98">
        <v>0</v>
      </c>
      <c r="U87" s="95">
        <v>0</v>
      </c>
      <c r="V87" s="48"/>
      <c r="W87" s="48"/>
      <c r="X87" s="48"/>
    </row>
    <row r="88" spans="1:24" ht="12.75">
      <c r="A88" s="281"/>
      <c r="B88" s="235" t="s">
        <v>769</v>
      </c>
      <c r="C88" s="235"/>
      <c r="D88" s="47">
        <v>79</v>
      </c>
      <c r="E88" s="95">
        <v>13</v>
      </c>
      <c r="F88" s="95">
        <v>222</v>
      </c>
      <c r="G88" s="163">
        <f t="shared" si="4"/>
        <v>206</v>
      </c>
      <c r="H88" s="95">
        <v>205</v>
      </c>
      <c r="I88" s="96">
        <v>0</v>
      </c>
      <c r="J88" s="95">
        <v>1</v>
      </c>
      <c r="K88" s="95">
        <v>4</v>
      </c>
      <c r="L88" s="95">
        <v>6</v>
      </c>
      <c r="M88" s="95">
        <v>0</v>
      </c>
      <c r="N88" s="163">
        <f t="shared" si="5"/>
        <v>216</v>
      </c>
      <c r="O88" s="95">
        <v>0</v>
      </c>
      <c r="P88" s="95">
        <v>19</v>
      </c>
      <c r="Q88" s="95">
        <v>0</v>
      </c>
      <c r="R88" s="95">
        <v>3</v>
      </c>
      <c r="S88" s="95">
        <v>6200</v>
      </c>
      <c r="T88" s="98">
        <v>0</v>
      </c>
      <c r="U88" s="95">
        <v>1336</v>
      </c>
      <c r="V88" s="48"/>
      <c r="W88" s="48"/>
      <c r="X88" s="48"/>
    </row>
    <row r="89" spans="1:24" ht="15" customHeight="1">
      <c r="A89" s="281"/>
      <c r="B89" s="235" t="s">
        <v>84</v>
      </c>
      <c r="C89" s="235"/>
      <c r="D89" s="47">
        <v>80</v>
      </c>
      <c r="E89" s="95">
        <v>0</v>
      </c>
      <c r="F89" s="95">
        <v>6</v>
      </c>
      <c r="G89" s="163">
        <f t="shared" si="4"/>
        <v>3</v>
      </c>
      <c r="H89" s="95">
        <v>3</v>
      </c>
      <c r="I89" s="96">
        <v>0</v>
      </c>
      <c r="J89" s="95">
        <v>0</v>
      </c>
      <c r="K89" s="95">
        <v>0</v>
      </c>
      <c r="L89" s="95">
        <v>1</v>
      </c>
      <c r="M89" s="95">
        <v>0</v>
      </c>
      <c r="N89" s="163">
        <f t="shared" si="5"/>
        <v>4</v>
      </c>
      <c r="O89" s="95">
        <v>0</v>
      </c>
      <c r="P89" s="95">
        <v>2</v>
      </c>
      <c r="Q89" s="95">
        <v>0</v>
      </c>
      <c r="R89" s="95">
        <v>0</v>
      </c>
      <c r="S89" s="95">
        <v>300</v>
      </c>
      <c r="T89" s="98">
        <v>0</v>
      </c>
      <c r="U89" s="95">
        <v>0</v>
      </c>
      <c r="V89" s="48"/>
      <c r="W89" s="48"/>
      <c r="X89" s="48"/>
    </row>
    <row r="90" spans="1:24" ht="15.75" customHeight="1">
      <c r="A90" s="281"/>
      <c r="B90" s="235" t="s">
        <v>85</v>
      </c>
      <c r="C90" s="235"/>
      <c r="D90" s="47">
        <v>81</v>
      </c>
      <c r="E90" s="95">
        <v>78</v>
      </c>
      <c r="F90" s="95">
        <v>1859</v>
      </c>
      <c r="G90" s="163">
        <f t="shared" si="4"/>
        <v>1672</v>
      </c>
      <c r="H90" s="95">
        <v>1616</v>
      </c>
      <c r="I90" s="96">
        <v>0</v>
      </c>
      <c r="J90" s="95">
        <v>56</v>
      </c>
      <c r="K90" s="95">
        <v>50</v>
      </c>
      <c r="L90" s="95">
        <v>50</v>
      </c>
      <c r="M90" s="95">
        <v>9</v>
      </c>
      <c r="N90" s="163">
        <f t="shared" si="5"/>
        <v>1781</v>
      </c>
      <c r="O90" s="95">
        <v>2</v>
      </c>
      <c r="P90" s="95">
        <v>156</v>
      </c>
      <c r="Q90" s="95">
        <v>10</v>
      </c>
      <c r="R90" s="95">
        <v>3</v>
      </c>
      <c r="S90" s="95">
        <v>199800</v>
      </c>
      <c r="T90" s="98">
        <v>0</v>
      </c>
      <c r="U90" s="95">
        <v>200</v>
      </c>
      <c r="V90" s="48"/>
      <c r="W90" s="48"/>
      <c r="X90" s="48"/>
    </row>
    <row r="91" spans="1:24" ht="30.75" customHeight="1">
      <c r="A91" s="282"/>
      <c r="B91" s="256" t="s">
        <v>798</v>
      </c>
      <c r="C91" s="256"/>
      <c r="D91" s="47">
        <v>82</v>
      </c>
      <c r="E91" s="163">
        <f>SUM(E76:E90)</f>
        <v>2026</v>
      </c>
      <c r="F91" s="163">
        <f>SUM(F76:F90)</f>
        <v>20427</v>
      </c>
      <c r="G91" s="163">
        <f>SUM(G76:G90)</f>
        <v>18870</v>
      </c>
      <c r="H91" s="163">
        <f aca="true" t="shared" si="6" ref="H91:U91">SUM(H76:H90)</f>
        <v>18642</v>
      </c>
      <c r="I91" s="163">
        <f t="shared" si="6"/>
        <v>0</v>
      </c>
      <c r="J91" s="163">
        <f t="shared" si="6"/>
        <v>228</v>
      </c>
      <c r="K91" s="163">
        <f t="shared" si="6"/>
        <v>380</v>
      </c>
      <c r="L91" s="163">
        <f t="shared" si="6"/>
        <v>801</v>
      </c>
      <c r="M91" s="163">
        <f t="shared" si="6"/>
        <v>39</v>
      </c>
      <c r="N91" s="163">
        <f t="shared" si="6"/>
        <v>20090</v>
      </c>
      <c r="O91" s="163">
        <f t="shared" si="6"/>
        <v>20</v>
      </c>
      <c r="P91" s="163">
        <f t="shared" si="6"/>
        <v>2363</v>
      </c>
      <c r="Q91" s="163">
        <f t="shared" si="6"/>
        <v>409</v>
      </c>
      <c r="R91" s="163">
        <f t="shared" si="6"/>
        <v>37</v>
      </c>
      <c r="S91" s="163">
        <f t="shared" si="6"/>
        <v>3371064</v>
      </c>
      <c r="T91" s="163">
        <f t="shared" si="6"/>
        <v>0</v>
      </c>
      <c r="U91" s="163">
        <f t="shared" si="6"/>
        <v>7014</v>
      </c>
      <c r="V91" s="48"/>
      <c r="W91" s="48"/>
      <c r="X91" s="48"/>
    </row>
    <row r="92" spans="1:154" s="56" customFormat="1" ht="17.25" customHeight="1">
      <c r="A92" s="279" t="s">
        <v>784</v>
      </c>
      <c r="B92" s="279"/>
      <c r="C92" s="279"/>
      <c r="D92" s="47">
        <v>83</v>
      </c>
      <c r="E92" s="163">
        <f>E91+E75+E67</f>
        <v>9418</v>
      </c>
      <c r="F92" s="163">
        <f aca="true" t="shared" si="7" ref="F92:U92">F91+F75+F67</f>
        <v>57028</v>
      </c>
      <c r="G92" s="163">
        <f t="shared" si="7"/>
        <v>47013</v>
      </c>
      <c r="H92" s="163">
        <f t="shared" si="7"/>
        <v>42612</v>
      </c>
      <c r="I92" s="163">
        <f t="shared" si="7"/>
        <v>1</v>
      </c>
      <c r="J92" s="163">
        <f t="shared" si="7"/>
        <v>4401</v>
      </c>
      <c r="K92" s="163">
        <f t="shared" si="7"/>
        <v>4745</v>
      </c>
      <c r="L92" s="163">
        <f t="shared" si="7"/>
        <v>2591</v>
      </c>
      <c r="M92" s="163">
        <f t="shared" si="7"/>
        <v>711</v>
      </c>
      <c r="N92" s="163">
        <f t="shared" si="7"/>
        <v>55060</v>
      </c>
      <c r="O92" s="163">
        <f t="shared" si="7"/>
        <v>373</v>
      </c>
      <c r="P92" s="163">
        <f t="shared" si="7"/>
        <v>11386</v>
      </c>
      <c r="Q92" s="163">
        <f t="shared" si="7"/>
        <v>1582</v>
      </c>
      <c r="R92" s="163">
        <f t="shared" si="7"/>
        <v>423</v>
      </c>
      <c r="S92" s="163">
        <f t="shared" si="7"/>
        <v>71139845</v>
      </c>
      <c r="T92" s="163">
        <f t="shared" si="7"/>
        <v>6955789654</v>
      </c>
      <c r="U92" s="163">
        <f t="shared" si="7"/>
        <v>39231192</v>
      </c>
      <c r="V92" s="29"/>
      <c r="W92" s="29"/>
      <c r="X92" s="29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</row>
    <row r="93" spans="1:24" ht="12.75">
      <c r="A93" s="57" t="s">
        <v>785</v>
      </c>
      <c r="C93" s="58"/>
      <c r="D93" s="59"/>
      <c r="E93" s="60"/>
      <c r="F93" s="60"/>
      <c r="G93" s="48"/>
      <c r="H93" s="48"/>
      <c r="I93" s="48"/>
      <c r="J93" s="60"/>
      <c r="K93" s="48"/>
      <c r="L93" s="60"/>
      <c r="M93" s="60"/>
      <c r="N93" s="60"/>
      <c r="O93" s="60"/>
      <c r="P93" s="60"/>
      <c r="Q93" s="60"/>
      <c r="R93" s="48"/>
      <c r="S93" s="60"/>
      <c r="T93" s="48"/>
      <c r="U93" s="60"/>
      <c r="V93" s="48"/>
      <c r="W93" s="48"/>
      <c r="X93" s="48"/>
    </row>
    <row r="94" spans="3:24" ht="26.25" customHeight="1">
      <c r="C94" s="273" t="s">
        <v>786</v>
      </c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60"/>
      <c r="Q94" s="60"/>
      <c r="R94" s="48"/>
      <c r="S94" s="48"/>
      <c r="T94" s="48"/>
      <c r="U94" s="60"/>
      <c r="V94" s="48"/>
      <c r="W94" s="48"/>
      <c r="X94" s="48"/>
    </row>
    <row r="95" spans="1:154" s="41" customFormat="1" ht="10.5" customHeight="1">
      <c r="A95" s="274" t="s">
        <v>215</v>
      </c>
      <c r="B95" s="237"/>
      <c r="C95" s="238"/>
      <c r="D95" s="45"/>
      <c r="E95" s="43">
        <v>1</v>
      </c>
      <c r="F95" s="43">
        <v>2</v>
      </c>
      <c r="G95" s="43">
        <v>3</v>
      </c>
      <c r="H95" s="43">
        <v>4</v>
      </c>
      <c r="I95" s="43">
        <v>5</v>
      </c>
      <c r="J95" s="43">
        <v>6</v>
      </c>
      <c r="K95" s="43">
        <v>7</v>
      </c>
      <c r="L95" s="43">
        <v>8</v>
      </c>
      <c r="M95" s="43">
        <v>9</v>
      </c>
      <c r="N95" s="43">
        <v>10</v>
      </c>
      <c r="O95" s="43">
        <v>11</v>
      </c>
      <c r="P95" s="43">
        <v>12</v>
      </c>
      <c r="Q95" s="43">
        <v>13</v>
      </c>
      <c r="R95" s="43">
        <v>14</v>
      </c>
      <c r="S95" s="43">
        <v>15</v>
      </c>
      <c r="T95" s="117">
        <v>16</v>
      </c>
      <c r="U95" s="43">
        <v>17</v>
      </c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</row>
    <row r="96" spans="1:24" ht="15.75" customHeight="1">
      <c r="A96" s="270" t="s">
        <v>922</v>
      </c>
      <c r="B96" s="271"/>
      <c r="C96" s="272"/>
      <c r="D96" s="47">
        <v>1</v>
      </c>
      <c r="E96" s="95">
        <v>3109</v>
      </c>
      <c r="F96" s="95">
        <v>16897</v>
      </c>
      <c r="G96" s="163">
        <f aca="true" t="shared" si="8" ref="G96:G101">H96+J96</f>
        <v>13093</v>
      </c>
      <c r="H96" s="95">
        <v>11154</v>
      </c>
      <c r="I96" s="95">
        <v>0</v>
      </c>
      <c r="J96" s="95">
        <v>1939</v>
      </c>
      <c r="K96" s="95">
        <v>2116</v>
      </c>
      <c r="L96" s="95">
        <v>833</v>
      </c>
      <c r="M96" s="95">
        <v>305</v>
      </c>
      <c r="N96" s="163">
        <f aca="true" t="shared" si="9" ref="N96:N101">G96+K96+L96+M96</f>
        <v>16347</v>
      </c>
      <c r="O96" s="95">
        <v>98</v>
      </c>
      <c r="P96" s="95">
        <v>3659</v>
      </c>
      <c r="Q96" s="95">
        <v>330</v>
      </c>
      <c r="R96" s="95">
        <v>247</v>
      </c>
      <c r="S96" s="95">
        <v>15223456</v>
      </c>
      <c r="T96" s="118">
        <v>713163334</v>
      </c>
      <c r="U96" s="95">
        <v>26235480</v>
      </c>
      <c r="V96" s="48"/>
      <c r="W96" s="48"/>
      <c r="X96" s="48"/>
    </row>
    <row r="97" spans="1:24" ht="15.75" customHeight="1">
      <c r="A97" s="270" t="s">
        <v>787</v>
      </c>
      <c r="B97" s="271"/>
      <c r="C97" s="272"/>
      <c r="D97" s="47">
        <v>2</v>
      </c>
      <c r="E97" s="95">
        <v>431</v>
      </c>
      <c r="F97" s="95">
        <v>5254</v>
      </c>
      <c r="G97" s="163">
        <f t="shared" si="8"/>
        <v>4113</v>
      </c>
      <c r="H97" s="95">
        <v>3435</v>
      </c>
      <c r="I97" s="95">
        <v>0</v>
      </c>
      <c r="J97" s="95">
        <v>678</v>
      </c>
      <c r="K97" s="95">
        <v>352</v>
      </c>
      <c r="L97" s="95">
        <v>226</v>
      </c>
      <c r="M97" s="95">
        <v>40</v>
      </c>
      <c r="N97" s="163">
        <f t="shared" si="9"/>
        <v>4731</v>
      </c>
      <c r="O97" s="95">
        <v>20</v>
      </c>
      <c r="P97" s="95">
        <v>954</v>
      </c>
      <c r="Q97" s="95">
        <v>40</v>
      </c>
      <c r="R97" s="95">
        <v>34</v>
      </c>
      <c r="S97" s="95">
        <v>2021332</v>
      </c>
      <c r="T97" s="118">
        <v>21523460</v>
      </c>
      <c r="U97" s="95">
        <v>684200</v>
      </c>
      <c r="V97" s="48"/>
      <c r="W97" s="48"/>
      <c r="X97" s="48"/>
    </row>
    <row r="98" spans="1:24" ht="15.75" customHeight="1">
      <c r="A98" s="270" t="s">
        <v>788</v>
      </c>
      <c r="B98" s="271"/>
      <c r="C98" s="272"/>
      <c r="D98" s="47">
        <v>3</v>
      </c>
      <c r="E98" s="102">
        <v>1523</v>
      </c>
      <c r="F98" s="102">
        <v>7222</v>
      </c>
      <c r="G98" s="163">
        <f t="shared" si="8"/>
        <v>5758</v>
      </c>
      <c r="H98" s="102">
        <v>5317</v>
      </c>
      <c r="I98" s="102">
        <v>1</v>
      </c>
      <c r="J98" s="102">
        <v>441</v>
      </c>
      <c r="K98" s="102">
        <v>605</v>
      </c>
      <c r="L98" s="102">
        <v>356</v>
      </c>
      <c r="M98" s="102">
        <v>182</v>
      </c>
      <c r="N98" s="163">
        <f t="shared" si="9"/>
        <v>6901</v>
      </c>
      <c r="O98" s="102">
        <v>74</v>
      </c>
      <c r="P98" s="102">
        <v>1844</v>
      </c>
      <c r="Q98" s="102">
        <v>234</v>
      </c>
      <c r="R98" s="102">
        <v>32</v>
      </c>
      <c r="S98" s="102">
        <v>33336950</v>
      </c>
      <c r="T98" s="120">
        <v>5248451014</v>
      </c>
      <c r="U98" s="95">
        <v>6940962</v>
      </c>
      <c r="V98" s="48"/>
      <c r="W98" s="48"/>
      <c r="X98" s="48"/>
    </row>
    <row r="99" spans="1:171" s="61" customFormat="1" ht="15.75" customHeight="1">
      <c r="A99" s="270" t="s">
        <v>789</v>
      </c>
      <c r="B99" s="271"/>
      <c r="C99" s="272"/>
      <c r="D99" s="47">
        <v>4</v>
      </c>
      <c r="E99" s="95">
        <v>53</v>
      </c>
      <c r="F99" s="95">
        <v>1573</v>
      </c>
      <c r="G99" s="163">
        <f t="shared" si="8"/>
        <v>978</v>
      </c>
      <c r="H99" s="95">
        <v>903</v>
      </c>
      <c r="I99" s="95">
        <v>0</v>
      </c>
      <c r="J99" s="95">
        <v>75</v>
      </c>
      <c r="K99" s="95">
        <v>208</v>
      </c>
      <c r="L99" s="95">
        <v>48</v>
      </c>
      <c r="M99" s="95">
        <v>23</v>
      </c>
      <c r="N99" s="163">
        <f t="shared" si="9"/>
        <v>1257</v>
      </c>
      <c r="O99" s="95">
        <v>8</v>
      </c>
      <c r="P99" s="95">
        <v>369</v>
      </c>
      <c r="Q99" s="95">
        <v>23</v>
      </c>
      <c r="R99" s="95">
        <v>10</v>
      </c>
      <c r="S99" s="95">
        <v>522878</v>
      </c>
      <c r="T99" s="118">
        <v>45648735</v>
      </c>
      <c r="U99" s="95">
        <v>485232</v>
      </c>
      <c r="V99" s="48"/>
      <c r="W99" s="48"/>
      <c r="X99" s="48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</row>
    <row r="100" spans="1:24" s="31" customFormat="1" ht="15.75" customHeight="1">
      <c r="A100" s="270" t="s">
        <v>790</v>
      </c>
      <c r="B100" s="271"/>
      <c r="C100" s="272"/>
      <c r="D100" s="47">
        <v>5</v>
      </c>
      <c r="E100" s="95">
        <v>2655</v>
      </c>
      <c r="F100" s="95">
        <v>10329</v>
      </c>
      <c r="G100" s="163">
        <f t="shared" si="8"/>
        <v>7786</v>
      </c>
      <c r="H100" s="95">
        <v>6570</v>
      </c>
      <c r="I100" s="95">
        <v>0</v>
      </c>
      <c r="J100" s="95">
        <v>1216</v>
      </c>
      <c r="K100" s="95">
        <v>1200</v>
      </c>
      <c r="L100" s="95">
        <v>493</v>
      </c>
      <c r="M100" s="95">
        <v>178</v>
      </c>
      <c r="N100" s="163">
        <f t="shared" si="9"/>
        <v>9657</v>
      </c>
      <c r="O100" s="95">
        <v>135</v>
      </c>
      <c r="P100" s="95">
        <v>3327</v>
      </c>
      <c r="Q100" s="95">
        <v>587</v>
      </c>
      <c r="R100" s="95">
        <v>76</v>
      </c>
      <c r="S100" s="95">
        <v>18912550</v>
      </c>
      <c r="T100" s="118">
        <v>987647475</v>
      </c>
      <c r="U100" s="95">
        <v>5898758</v>
      </c>
      <c r="V100" s="48"/>
      <c r="W100" s="48"/>
      <c r="X100" s="48"/>
    </row>
    <row r="101" spans="1:24" s="31" customFormat="1" ht="15.75" customHeight="1">
      <c r="A101" s="270" t="s">
        <v>919</v>
      </c>
      <c r="B101" s="271"/>
      <c r="C101" s="272"/>
      <c r="D101" s="47">
        <v>6</v>
      </c>
      <c r="E101" s="100">
        <v>45</v>
      </c>
      <c r="F101" s="100">
        <v>330</v>
      </c>
      <c r="G101" s="163">
        <f t="shared" si="8"/>
        <v>287</v>
      </c>
      <c r="H101" s="100">
        <v>281</v>
      </c>
      <c r="I101" s="100">
        <v>0</v>
      </c>
      <c r="J101" s="100">
        <v>6</v>
      </c>
      <c r="K101" s="100">
        <v>31</v>
      </c>
      <c r="L101" s="100">
        <v>5</v>
      </c>
      <c r="M101" s="100">
        <v>2</v>
      </c>
      <c r="N101" s="163">
        <f t="shared" si="9"/>
        <v>325</v>
      </c>
      <c r="O101" s="100">
        <v>1</v>
      </c>
      <c r="P101" s="100">
        <v>50</v>
      </c>
      <c r="Q101" s="100">
        <v>6</v>
      </c>
      <c r="R101" s="100">
        <v>1</v>
      </c>
      <c r="S101" s="100">
        <v>178798</v>
      </c>
      <c r="T101" s="119">
        <v>6246401</v>
      </c>
      <c r="U101" s="100">
        <v>140562</v>
      </c>
      <c r="V101" s="48"/>
      <c r="W101" s="48"/>
      <c r="X101" s="48"/>
    </row>
    <row r="102" spans="1:24" ht="12.75">
      <c r="A102" s="57" t="s">
        <v>785</v>
      </c>
      <c r="C102" s="58"/>
      <c r="D102" s="59"/>
      <c r="E102" s="60"/>
      <c r="F102" s="60"/>
      <c r="G102" s="48"/>
      <c r="H102" s="48"/>
      <c r="I102" s="48"/>
      <c r="J102" s="60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60"/>
      <c r="V102" s="48"/>
      <c r="W102" s="48"/>
      <c r="X102" s="48"/>
    </row>
    <row r="104" spans="5:21" ht="12.75">
      <c r="E104" s="164">
        <f>E101+E100+E98+E96</f>
        <v>7332</v>
      </c>
      <c r="F104" s="164">
        <f>F101+F100+F98+F96</f>
        <v>34778</v>
      </c>
      <c r="G104" s="164">
        <f aca="true" t="shared" si="10" ref="G104:U104">G101+G100+G98+G96</f>
        <v>26924</v>
      </c>
      <c r="H104" s="164">
        <f t="shared" si="10"/>
        <v>23322</v>
      </c>
      <c r="I104" s="164">
        <f t="shared" si="10"/>
        <v>1</v>
      </c>
      <c r="J104" s="164">
        <f t="shared" si="10"/>
        <v>3602</v>
      </c>
      <c r="K104" s="164">
        <f t="shared" si="10"/>
        <v>3952</v>
      </c>
      <c r="L104" s="164">
        <f t="shared" si="10"/>
        <v>1687</v>
      </c>
      <c r="M104" s="164">
        <f t="shared" si="10"/>
        <v>667</v>
      </c>
      <c r="N104" s="164">
        <f t="shared" si="10"/>
        <v>33230</v>
      </c>
      <c r="O104" s="164">
        <f t="shared" si="10"/>
        <v>308</v>
      </c>
      <c r="P104" s="164">
        <f t="shared" si="10"/>
        <v>8880</v>
      </c>
      <c r="Q104" s="164">
        <f t="shared" si="10"/>
        <v>1157</v>
      </c>
      <c r="R104" s="164">
        <f t="shared" si="10"/>
        <v>356</v>
      </c>
      <c r="S104" s="164">
        <f t="shared" si="10"/>
        <v>67651754</v>
      </c>
      <c r="T104" s="164">
        <f t="shared" si="10"/>
        <v>6955508224</v>
      </c>
      <c r="U104" s="164">
        <f t="shared" si="10"/>
        <v>39215762</v>
      </c>
    </row>
    <row r="105" spans="5:21" ht="12.75">
      <c r="E105" s="164">
        <f>E67</f>
        <v>7332</v>
      </c>
      <c r="F105" s="164">
        <f aca="true" t="shared" si="11" ref="F105:U105">F67</f>
        <v>34778</v>
      </c>
      <c r="G105" s="164">
        <f t="shared" si="11"/>
        <v>26924</v>
      </c>
      <c r="H105" s="164">
        <f t="shared" si="11"/>
        <v>23322</v>
      </c>
      <c r="I105" s="164">
        <f t="shared" si="11"/>
        <v>1</v>
      </c>
      <c r="J105" s="164">
        <f t="shared" si="11"/>
        <v>3602</v>
      </c>
      <c r="K105" s="164">
        <f t="shared" si="11"/>
        <v>3952</v>
      </c>
      <c r="L105" s="164">
        <f t="shared" si="11"/>
        <v>1687</v>
      </c>
      <c r="M105" s="164">
        <f t="shared" si="11"/>
        <v>667</v>
      </c>
      <c r="N105" s="164">
        <f t="shared" si="11"/>
        <v>33230</v>
      </c>
      <c r="O105" s="164">
        <f t="shared" si="11"/>
        <v>308</v>
      </c>
      <c r="P105" s="164">
        <f t="shared" si="11"/>
        <v>8880</v>
      </c>
      <c r="Q105" s="164">
        <f t="shared" si="11"/>
        <v>1157</v>
      </c>
      <c r="R105" s="164">
        <f t="shared" si="11"/>
        <v>356</v>
      </c>
      <c r="S105" s="164">
        <f t="shared" si="11"/>
        <v>67651754</v>
      </c>
      <c r="T105" s="164">
        <f t="shared" si="11"/>
        <v>6955508224</v>
      </c>
      <c r="U105" s="164">
        <f t="shared" si="11"/>
        <v>39215762</v>
      </c>
    </row>
  </sheetData>
  <mergeCells count="100">
    <mergeCell ref="A101:C101"/>
    <mergeCell ref="A55:A67"/>
    <mergeCell ref="A10:A54"/>
    <mergeCell ref="A98:C98"/>
    <mergeCell ref="A99:C99"/>
    <mergeCell ref="B89:C89"/>
    <mergeCell ref="B90:C90"/>
    <mergeCell ref="B91:C91"/>
    <mergeCell ref="A92:C92"/>
    <mergeCell ref="A76:A91"/>
    <mergeCell ref="B76:C76"/>
    <mergeCell ref="A100:C100"/>
    <mergeCell ref="C94:O94"/>
    <mergeCell ref="A95:C95"/>
    <mergeCell ref="A96:C96"/>
    <mergeCell ref="A97:C97"/>
    <mergeCell ref="B77:C77"/>
    <mergeCell ref="B78:C78"/>
    <mergeCell ref="B79:C79"/>
    <mergeCell ref="B80:C80"/>
    <mergeCell ref="B85:C85"/>
    <mergeCell ref="B86:C86"/>
    <mergeCell ref="B87:C87"/>
    <mergeCell ref="B88:C88"/>
    <mergeCell ref="B81:C81"/>
    <mergeCell ref="B82:C82"/>
    <mergeCell ref="B83:C83"/>
    <mergeCell ref="B84:C84"/>
    <mergeCell ref="A68:A75"/>
    <mergeCell ref="B71:B73"/>
    <mergeCell ref="B74:C74"/>
    <mergeCell ref="B75:C75"/>
    <mergeCell ref="B69:C69"/>
    <mergeCell ref="B70:C70"/>
    <mergeCell ref="B68:C68"/>
    <mergeCell ref="B16:C16"/>
    <mergeCell ref="B17:C17"/>
    <mergeCell ref="B18:B22"/>
    <mergeCell ref="B23:B25"/>
    <mergeCell ref="B26:B28"/>
    <mergeCell ref="B29:C29"/>
    <mergeCell ref="B30:C30"/>
    <mergeCell ref="B31:C31"/>
    <mergeCell ref="R6:R8"/>
    <mergeCell ref="S6:S8"/>
    <mergeCell ref="T6:U7"/>
    <mergeCell ref="G7:J7"/>
    <mergeCell ref="N7:N8"/>
    <mergeCell ref="P6:P8"/>
    <mergeCell ref="Q6:Q8"/>
    <mergeCell ref="G2:O2"/>
    <mergeCell ref="J3:K3"/>
    <mergeCell ref="J4:K4"/>
    <mergeCell ref="G6:N6"/>
    <mergeCell ref="O6:O8"/>
    <mergeCell ref="L7:L8"/>
    <mergeCell ref="M7:M8"/>
    <mergeCell ref="B65:C65"/>
    <mergeCell ref="B50:C50"/>
    <mergeCell ref="B53:B54"/>
    <mergeCell ref="B55:C55"/>
    <mergeCell ref="B56:C56"/>
    <mergeCell ref="B57:C57"/>
    <mergeCell ref="B61:B62"/>
    <mergeCell ref="B63:C63"/>
    <mergeCell ref="B64:C64"/>
    <mergeCell ref="B60:C60"/>
    <mergeCell ref="C3:D3"/>
    <mergeCell ref="B66:C66"/>
    <mergeCell ref="B67:C67"/>
    <mergeCell ref="B48:C48"/>
    <mergeCell ref="B44:C44"/>
    <mergeCell ref="B59:C59"/>
    <mergeCell ref="B10:B11"/>
    <mergeCell ref="B12:C12"/>
    <mergeCell ref="B13:C13"/>
    <mergeCell ref="B49:C49"/>
    <mergeCell ref="B40:C40"/>
    <mergeCell ref="B41:C41"/>
    <mergeCell ref="B45:C45"/>
    <mergeCell ref="B58:C58"/>
    <mergeCell ref="B52:C52"/>
    <mergeCell ref="B42:B43"/>
    <mergeCell ref="B46:C46"/>
    <mergeCell ref="B47:C47"/>
    <mergeCell ref="F6:F8"/>
    <mergeCell ref="K7:K8"/>
    <mergeCell ref="B33:C33"/>
    <mergeCell ref="B51:C51"/>
    <mergeCell ref="B34:C34"/>
    <mergeCell ref="B35:C35"/>
    <mergeCell ref="B36:B37"/>
    <mergeCell ref="B38:B39"/>
    <mergeCell ref="B32:C32"/>
    <mergeCell ref="B15:C15"/>
    <mergeCell ref="B14:C14"/>
    <mergeCell ref="A9:C9"/>
    <mergeCell ref="D6:D8"/>
    <mergeCell ref="E6:E8"/>
    <mergeCell ref="A6:C8"/>
  </mergeCells>
  <conditionalFormatting sqref="E10:U92 E96:U101">
    <cfRule type="cellIs" priority="1" dxfId="0" operator="lessThan" stopIfTrue="1">
      <formula>0</formula>
    </cfRule>
  </conditionalFormatting>
  <printOptions/>
  <pageMargins left="0.8661417322834646" right="0.1968503937007874" top="0.31496062992125984" bottom="0.4724409448818898" header="0.31496062992125984" footer="0.4724409448818898"/>
  <pageSetup fitToHeight="3" horizontalDpi="600" verticalDpi="600" orientation="landscape" paperSize="9" scale="56" r:id="rId2"/>
  <rowBreaks count="2" manualBreakCount="2">
    <brk id="54" max="20" man="1"/>
    <brk id="93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M56"/>
  <sheetViews>
    <sheetView showGridLines="0" tabSelected="1" zoomScale="75" zoomScaleNormal="75" zoomScaleSheetLayoutView="75" workbookViewId="0" topLeftCell="A16">
      <selection activeCell="G44" sqref="G44"/>
    </sheetView>
  </sheetViews>
  <sheetFormatPr defaultColWidth="9.140625" defaultRowHeight="12.75"/>
  <cols>
    <col min="1" max="1" width="35.7109375" style="67" customWidth="1"/>
    <col min="2" max="2" width="70.7109375" style="67" customWidth="1"/>
    <col min="3" max="3" width="4.7109375" style="67" customWidth="1"/>
    <col min="4" max="4" width="15.7109375" style="67" customWidth="1"/>
    <col min="5" max="5" width="20.7109375" style="67" customWidth="1"/>
    <col min="6" max="6" width="65.7109375" style="67" customWidth="1"/>
    <col min="7" max="7" width="9.140625" style="67" customWidth="1"/>
    <col min="8" max="8" width="20.7109375" style="67" customWidth="1"/>
    <col min="9" max="16384" width="9.140625" style="67" customWidth="1"/>
  </cols>
  <sheetData>
    <row r="1" s="64" customFormat="1" ht="12.75"/>
    <row r="2" spans="1:9" s="64" customFormat="1" ht="18" customHeight="1">
      <c r="A2" s="293" t="s">
        <v>197</v>
      </c>
      <c r="B2" s="294"/>
      <c r="C2" s="290" t="str">
        <f>IF('Титул ф.2'!D26=0," ",'Титул ф.2'!D26)</f>
        <v>УСД в Республике Татарстан</v>
      </c>
      <c r="D2" s="291"/>
      <c r="E2" s="291"/>
      <c r="F2" s="291"/>
      <c r="G2" s="291"/>
      <c r="H2" s="292"/>
      <c r="I2" s="65"/>
    </row>
    <row r="3" spans="1:7" ht="24" customHeight="1">
      <c r="A3" s="295" t="s">
        <v>86</v>
      </c>
      <c r="B3" s="295"/>
      <c r="C3" s="295"/>
      <c r="D3" s="295"/>
      <c r="E3" s="295"/>
      <c r="F3" s="295"/>
      <c r="G3" s="295"/>
    </row>
    <row r="4" spans="1:8" ht="35.25" customHeight="1">
      <c r="A4" s="288" t="s">
        <v>791</v>
      </c>
      <c r="B4" s="289"/>
      <c r="C4" s="44">
        <v>1</v>
      </c>
      <c r="D4" s="74">
        <v>2681</v>
      </c>
      <c r="E4" s="66"/>
      <c r="F4" s="296" t="s">
        <v>634</v>
      </c>
      <c r="G4" s="296"/>
      <c r="H4" s="296"/>
    </row>
    <row r="5" spans="1:8" ht="39" customHeight="1">
      <c r="A5" s="283" t="s">
        <v>666</v>
      </c>
      <c r="B5" s="84" t="s">
        <v>87</v>
      </c>
      <c r="C5" s="80">
        <v>2</v>
      </c>
      <c r="D5" s="103">
        <v>1701</v>
      </c>
      <c r="F5" s="83" t="s">
        <v>670</v>
      </c>
      <c r="G5" s="81" t="s">
        <v>239</v>
      </c>
      <c r="H5" s="82" t="s">
        <v>635</v>
      </c>
    </row>
    <row r="6" spans="1:8" ht="28.5">
      <c r="A6" s="284"/>
      <c r="B6" s="86" t="s">
        <v>701</v>
      </c>
      <c r="C6" s="44">
        <v>3</v>
      </c>
      <c r="D6" s="103">
        <v>2958</v>
      </c>
      <c r="F6" s="83" t="s">
        <v>636</v>
      </c>
      <c r="G6" s="43">
        <v>1</v>
      </c>
      <c r="H6" s="75">
        <v>160</v>
      </c>
    </row>
    <row r="7" spans="1:8" ht="18.75" customHeight="1">
      <c r="A7" s="284"/>
      <c r="B7" s="87" t="s">
        <v>702</v>
      </c>
      <c r="C7" s="80">
        <v>4</v>
      </c>
      <c r="D7" s="103">
        <v>122</v>
      </c>
      <c r="F7" s="83" t="s">
        <v>637</v>
      </c>
      <c r="G7" s="43">
        <v>2</v>
      </c>
      <c r="H7" s="75">
        <v>77</v>
      </c>
    </row>
    <row r="8" spans="1:8" ht="18" customHeight="1">
      <c r="A8" s="284"/>
      <c r="B8" s="108" t="s">
        <v>241</v>
      </c>
      <c r="C8" s="44">
        <v>5</v>
      </c>
      <c r="D8" s="103">
        <v>9</v>
      </c>
      <c r="F8" s="83" t="s">
        <v>639</v>
      </c>
      <c r="G8" s="43">
        <v>3</v>
      </c>
      <c r="H8" s="75">
        <v>3587</v>
      </c>
    </row>
    <row r="9" spans="1:8" ht="15.75" customHeight="1">
      <c r="A9" s="285"/>
      <c r="B9" s="87" t="s">
        <v>242</v>
      </c>
      <c r="C9" s="80">
        <v>6</v>
      </c>
      <c r="D9" s="103">
        <v>2</v>
      </c>
      <c r="F9" s="83" t="s">
        <v>640</v>
      </c>
      <c r="G9" s="43">
        <v>4</v>
      </c>
      <c r="H9" s="75">
        <v>815</v>
      </c>
    </row>
    <row r="10" spans="1:8" ht="15.75" customHeight="1">
      <c r="A10" s="283" t="s">
        <v>638</v>
      </c>
      <c r="B10" s="83" t="s">
        <v>700</v>
      </c>
      <c r="C10" s="44">
        <v>7</v>
      </c>
      <c r="D10" s="103">
        <v>761</v>
      </c>
      <c r="F10" s="83" t="s">
        <v>641</v>
      </c>
      <c r="G10" s="43">
        <v>5</v>
      </c>
      <c r="H10" s="75">
        <v>3</v>
      </c>
    </row>
    <row r="11" spans="1:8" ht="28.5" customHeight="1">
      <c r="A11" s="284"/>
      <c r="B11" s="86" t="s">
        <v>701</v>
      </c>
      <c r="C11" s="80">
        <v>8</v>
      </c>
      <c r="D11" s="103">
        <v>1191</v>
      </c>
      <c r="F11" s="83" t="s">
        <v>642</v>
      </c>
      <c r="G11" s="43">
        <v>6</v>
      </c>
      <c r="H11" s="75">
        <v>103</v>
      </c>
    </row>
    <row r="12" spans="1:8" ht="15.75">
      <c r="A12" s="284"/>
      <c r="B12" s="87" t="s">
        <v>702</v>
      </c>
      <c r="C12" s="44">
        <v>9</v>
      </c>
      <c r="D12" s="103">
        <v>85</v>
      </c>
      <c r="F12" s="298" t="s">
        <v>643</v>
      </c>
      <c r="G12" s="298"/>
      <c r="H12" s="298"/>
    </row>
    <row r="13" spans="1:8" ht="14.25">
      <c r="A13" s="284"/>
      <c r="B13" s="87" t="s">
        <v>241</v>
      </c>
      <c r="C13" s="80">
        <v>10</v>
      </c>
      <c r="D13" s="103">
        <v>5</v>
      </c>
      <c r="F13" s="104"/>
      <c r="G13" s="35"/>
      <c r="H13" s="105"/>
    </row>
    <row r="14" spans="1:8" ht="14.25">
      <c r="A14" s="285"/>
      <c r="B14" s="87" t="s">
        <v>242</v>
      </c>
      <c r="C14" s="44">
        <v>11</v>
      </c>
      <c r="D14" s="103">
        <v>0</v>
      </c>
      <c r="F14" s="104"/>
      <c r="G14" s="35"/>
      <c r="H14" s="105"/>
    </row>
    <row r="15" spans="1:8" ht="42.75" customHeight="1">
      <c r="A15" s="286" t="s">
        <v>236</v>
      </c>
      <c r="B15" s="287"/>
      <c r="C15" s="80">
        <v>12</v>
      </c>
      <c r="D15" s="103">
        <v>1011</v>
      </c>
      <c r="F15" s="104"/>
      <c r="G15" s="35"/>
      <c r="H15" s="105"/>
    </row>
    <row r="16" spans="1:4" ht="30.75" customHeight="1">
      <c r="A16" s="286" t="s">
        <v>649</v>
      </c>
      <c r="B16" s="287"/>
      <c r="C16" s="44">
        <v>13</v>
      </c>
      <c r="D16" s="103">
        <v>3</v>
      </c>
    </row>
    <row r="17" spans="1:4" ht="15.75" customHeight="1">
      <c r="A17" s="288" t="s">
        <v>795</v>
      </c>
      <c r="B17" s="289"/>
      <c r="C17" s="80">
        <v>14</v>
      </c>
      <c r="D17" s="106">
        <v>0</v>
      </c>
    </row>
    <row r="18" spans="1:4" ht="14.25">
      <c r="A18" s="288" t="s">
        <v>644</v>
      </c>
      <c r="B18" s="289"/>
      <c r="C18" s="44">
        <v>15</v>
      </c>
      <c r="D18" s="103">
        <v>1137</v>
      </c>
    </row>
    <row r="19" spans="1:4" ht="15.75" customHeight="1">
      <c r="A19" s="84" t="s">
        <v>645</v>
      </c>
      <c r="B19" s="85"/>
      <c r="C19" s="44">
        <v>16</v>
      </c>
      <c r="D19" s="103">
        <v>47</v>
      </c>
    </row>
    <row r="20" spans="1:8" ht="15.75" customHeight="1">
      <c r="A20" s="286" t="s">
        <v>699</v>
      </c>
      <c r="B20" s="287"/>
      <c r="C20" s="80">
        <v>17</v>
      </c>
      <c r="D20" s="103">
        <v>1</v>
      </c>
      <c r="F20" s="297" t="s">
        <v>1026</v>
      </c>
      <c r="G20" s="297"/>
      <c r="H20" s="297"/>
    </row>
    <row r="21" spans="1:8" ht="15.75" customHeight="1">
      <c r="A21" s="286" t="s">
        <v>650</v>
      </c>
      <c r="B21" s="287"/>
      <c r="C21" s="44">
        <v>18</v>
      </c>
      <c r="D21" s="103">
        <v>0</v>
      </c>
      <c r="F21" s="297"/>
      <c r="G21" s="297"/>
      <c r="H21" s="297"/>
    </row>
    <row r="22" spans="1:8" ht="15.75" customHeight="1">
      <c r="A22" s="286" t="s">
        <v>646</v>
      </c>
      <c r="B22" s="287"/>
      <c r="C22" s="80">
        <v>19</v>
      </c>
      <c r="D22" s="103">
        <v>5700</v>
      </c>
      <c r="F22" s="297"/>
      <c r="G22" s="297"/>
      <c r="H22" s="297"/>
    </row>
    <row r="23" spans="1:8" ht="15.75" customHeight="1">
      <c r="A23" s="286" t="s">
        <v>651</v>
      </c>
      <c r="B23" s="287"/>
      <c r="C23" s="44">
        <v>20</v>
      </c>
      <c r="D23" s="103">
        <v>265</v>
      </c>
      <c r="F23" s="297"/>
      <c r="G23" s="297"/>
      <c r="H23" s="297"/>
    </row>
    <row r="24" spans="1:4" ht="14.25">
      <c r="A24" s="304" t="s">
        <v>647</v>
      </c>
      <c r="B24" s="305"/>
      <c r="C24" s="80">
        <v>21</v>
      </c>
      <c r="D24" s="103">
        <v>391</v>
      </c>
    </row>
    <row r="25" spans="1:4" ht="32.25" customHeight="1">
      <c r="A25" s="301" t="s">
        <v>648</v>
      </c>
      <c r="B25" s="83" t="s">
        <v>920</v>
      </c>
      <c r="C25" s="44">
        <v>22</v>
      </c>
      <c r="D25" s="103">
        <v>816</v>
      </c>
    </row>
    <row r="26" spans="1:4" ht="14.25">
      <c r="A26" s="302"/>
      <c r="B26" s="88" t="s">
        <v>652</v>
      </c>
      <c r="C26" s="80">
        <v>23</v>
      </c>
      <c r="D26" s="103">
        <v>376</v>
      </c>
    </row>
    <row r="27" spans="1:4" ht="26.25" customHeight="1">
      <c r="A27" s="302"/>
      <c r="B27" s="84" t="s">
        <v>1027</v>
      </c>
      <c r="C27" s="44">
        <v>24</v>
      </c>
      <c r="D27" s="106">
        <v>2</v>
      </c>
    </row>
    <row r="28" spans="1:4" ht="28.5" customHeight="1">
      <c r="A28" s="302"/>
      <c r="B28" s="85" t="s">
        <v>917</v>
      </c>
      <c r="C28" s="80">
        <v>25</v>
      </c>
      <c r="D28" s="103">
        <v>4422</v>
      </c>
    </row>
    <row r="29" spans="1:4" ht="14.25">
      <c r="A29" s="302"/>
      <c r="B29" s="85" t="s">
        <v>921</v>
      </c>
      <c r="C29" s="44">
        <v>26</v>
      </c>
      <c r="D29" s="103">
        <v>84</v>
      </c>
    </row>
    <row r="30" spans="1:4" ht="15.75" customHeight="1">
      <c r="A30" s="303"/>
      <c r="B30" s="89" t="s">
        <v>1028</v>
      </c>
      <c r="C30" s="80">
        <v>27</v>
      </c>
      <c r="D30" s="103">
        <v>25</v>
      </c>
    </row>
    <row r="31" spans="1:4" ht="15.75" customHeight="1">
      <c r="A31" s="288" t="s">
        <v>431</v>
      </c>
      <c r="B31" s="289"/>
      <c r="C31" s="44">
        <v>28</v>
      </c>
      <c r="D31" s="103">
        <v>82</v>
      </c>
    </row>
    <row r="32" spans="1:4" ht="15.75" customHeight="1">
      <c r="A32" s="299" t="s">
        <v>677</v>
      </c>
      <c r="B32" s="300"/>
      <c r="C32" s="80">
        <v>29</v>
      </c>
      <c r="D32" s="103">
        <v>187</v>
      </c>
    </row>
    <row r="33" spans="1:4" ht="14.25">
      <c r="A33" s="301" t="s">
        <v>1029</v>
      </c>
      <c r="B33" s="84" t="s">
        <v>653</v>
      </c>
      <c r="C33" s="44">
        <v>30</v>
      </c>
      <c r="D33" s="103">
        <v>6</v>
      </c>
    </row>
    <row r="34" spans="1:4" ht="28.5">
      <c r="A34" s="302"/>
      <c r="B34" s="90" t="s">
        <v>674</v>
      </c>
      <c r="C34" s="44">
        <v>31</v>
      </c>
      <c r="D34" s="103">
        <v>0</v>
      </c>
    </row>
    <row r="35" spans="1:4" ht="14.25">
      <c r="A35" s="303"/>
      <c r="B35" s="91" t="s">
        <v>654</v>
      </c>
      <c r="C35" s="80">
        <v>32</v>
      </c>
      <c r="D35" s="107">
        <v>0</v>
      </c>
    </row>
    <row r="36" spans="1:8" ht="45" customHeight="1">
      <c r="A36" s="288" t="s">
        <v>794</v>
      </c>
      <c r="B36" s="289"/>
      <c r="C36" s="44">
        <v>33</v>
      </c>
      <c r="D36" s="107">
        <v>0</v>
      </c>
      <c r="H36" s="111"/>
    </row>
    <row r="37" spans="1:7" ht="27" customHeight="1">
      <c r="A37" s="288" t="s">
        <v>1030</v>
      </c>
      <c r="B37" s="289"/>
      <c r="C37" s="80">
        <v>34</v>
      </c>
      <c r="D37" s="103">
        <v>64913</v>
      </c>
      <c r="E37" s="113" t="s">
        <v>662</v>
      </c>
      <c r="F37" s="114" t="s">
        <v>1094</v>
      </c>
      <c r="G37" s="76"/>
    </row>
    <row r="38" spans="1:7" ht="15.75" customHeight="1">
      <c r="A38" s="288" t="s">
        <v>1031</v>
      </c>
      <c r="B38" s="289"/>
      <c r="C38" s="44">
        <v>35</v>
      </c>
      <c r="D38" s="103">
        <v>291</v>
      </c>
      <c r="F38" s="109" t="s">
        <v>237</v>
      </c>
      <c r="G38" s="76"/>
    </row>
    <row r="39" spans="1:7" ht="14.25">
      <c r="A39" s="286" t="s">
        <v>655</v>
      </c>
      <c r="B39" s="287"/>
      <c r="C39" s="80">
        <v>36</v>
      </c>
      <c r="D39" s="103">
        <v>609</v>
      </c>
      <c r="E39" s="306" t="s">
        <v>663</v>
      </c>
      <c r="F39" s="115"/>
      <c r="G39" s="76"/>
    </row>
    <row r="40" spans="1:7" ht="15.75" customHeight="1">
      <c r="A40" s="286" t="s">
        <v>656</v>
      </c>
      <c r="B40" s="287"/>
      <c r="C40" s="44">
        <v>37</v>
      </c>
      <c r="D40" s="103">
        <v>3079</v>
      </c>
      <c r="E40" s="306"/>
      <c r="F40" s="110" t="s">
        <v>668</v>
      </c>
      <c r="G40" s="76"/>
    </row>
    <row r="41" spans="1:7" ht="27" customHeight="1">
      <c r="A41" s="288" t="s">
        <v>657</v>
      </c>
      <c r="B41" s="289"/>
      <c r="C41" s="80">
        <v>38</v>
      </c>
      <c r="D41" s="103">
        <v>180</v>
      </c>
      <c r="E41" s="306"/>
      <c r="F41" s="115" t="s">
        <v>1095</v>
      </c>
      <c r="G41" s="76"/>
    </row>
    <row r="42" spans="1:7" ht="15.75" customHeight="1">
      <c r="A42" s="283" t="s">
        <v>658</v>
      </c>
      <c r="B42" s="83" t="s">
        <v>240</v>
      </c>
      <c r="C42" s="44">
        <v>39</v>
      </c>
      <c r="D42" s="103">
        <v>20</v>
      </c>
      <c r="F42" s="109" t="s">
        <v>238</v>
      </c>
      <c r="G42" s="76"/>
    </row>
    <row r="43" spans="1:7" ht="15.75" customHeight="1">
      <c r="A43" s="285"/>
      <c r="B43" s="83" t="s">
        <v>659</v>
      </c>
      <c r="C43" s="80">
        <v>40</v>
      </c>
      <c r="D43" s="103">
        <v>9</v>
      </c>
      <c r="F43" s="76"/>
      <c r="G43" s="76"/>
    </row>
    <row r="44" spans="1:8" ht="15.75" customHeight="1">
      <c r="A44" s="286" t="s">
        <v>660</v>
      </c>
      <c r="B44" s="287"/>
      <c r="C44" s="44">
        <v>41</v>
      </c>
      <c r="D44" s="103">
        <v>371</v>
      </c>
      <c r="E44" s="77" t="s">
        <v>673</v>
      </c>
      <c r="F44" s="115" t="s">
        <v>1096</v>
      </c>
      <c r="G44" s="175"/>
      <c r="H44" s="175">
        <v>40386</v>
      </c>
    </row>
    <row r="45" spans="1:8" ht="15.75" customHeight="1">
      <c r="A45" s="286" t="s">
        <v>661</v>
      </c>
      <c r="B45" s="287"/>
      <c r="C45" s="80">
        <v>42</v>
      </c>
      <c r="D45" s="103">
        <v>51</v>
      </c>
      <c r="F45" s="110" t="s">
        <v>664</v>
      </c>
      <c r="H45" s="116" t="s">
        <v>665</v>
      </c>
    </row>
    <row r="46" spans="6:10" s="69" customFormat="1" ht="9.75" customHeight="1">
      <c r="F46" s="68"/>
      <c r="G46" s="76"/>
      <c r="H46" s="76"/>
      <c r="I46" s="76"/>
      <c r="J46" s="76"/>
    </row>
    <row r="47" spans="2:10" s="69" customFormat="1" ht="19.5" customHeight="1">
      <c r="B47" s="70"/>
      <c r="C47" s="70"/>
      <c r="D47" s="70"/>
      <c r="E47" s="70"/>
      <c r="F47" s="67"/>
      <c r="G47" s="76"/>
      <c r="H47" s="76"/>
      <c r="I47" s="76"/>
      <c r="J47" s="76"/>
    </row>
    <row r="50" ht="23.25" customHeight="1"/>
    <row r="51" ht="22.5" customHeight="1"/>
    <row r="52" ht="17.25" customHeight="1">
      <c r="J52" s="69"/>
    </row>
    <row r="53" ht="12.75">
      <c r="J53" s="72"/>
    </row>
    <row r="54" ht="12.75">
      <c r="J54" s="71"/>
    </row>
    <row r="55" ht="12.75">
      <c r="J55" s="72"/>
    </row>
    <row r="56" spans="11:13" ht="12.75">
      <c r="K56" s="72"/>
      <c r="L56" s="72"/>
      <c r="M56" s="73"/>
    </row>
  </sheetData>
  <mergeCells count="32">
    <mergeCell ref="A45:B45"/>
    <mergeCell ref="A42:A43"/>
    <mergeCell ref="A44:B44"/>
    <mergeCell ref="E39:E41"/>
    <mergeCell ref="A41:B41"/>
    <mergeCell ref="A22:B22"/>
    <mergeCell ref="A38:B38"/>
    <mergeCell ref="A39:B39"/>
    <mergeCell ref="A40:B40"/>
    <mergeCell ref="A23:B23"/>
    <mergeCell ref="A24:B24"/>
    <mergeCell ref="A25:A30"/>
    <mergeCell ref="F20:H23"/>
    <mergeCell ref="F12:H12"/>
    <mergeCell ref="A36:B36"/>
    <mergeCell ref="A37:B37"/>
    <mergeCell ref="A32:B32"/>
    <mergeCell ref="A31:B31"/>
    <mergeCell ref="A33:A35"/>
    <mergeCell ref="A16:B16"/>
    <mergeCell ref="A17:B17"/>
    <mergeCell ref="A10:A14"/>
    <mergeCell ref="C2:H2"/>
    <mergeCell ref="A2:B2"/>
    <mergeCell ref="A3:G3"/>
    <mergeCell ref="A4:B4"/>
    <mergeCell ref="F4:H4"/>
    <mergeCell ref="A5:A9"/>
    <mergeCell ref="A15:B15"/>
    <mergeCell ref="A21:B21"/>
    <mergeCell ref="A18:B18"/>
    <mergeCell ref="A20:B20"/>
  </mergeCells>
  <conditionalFormatting sqref="D4:D45 H6:H11">
    <cfRule type="cellIs" priority="1" dxfId="0" operator="lessThan" stopIfTrue="1">
      <formula>0</formula>
    </cfRule>
  </conditionalFormatting>
  <printOptions/>
  <pageMargins left="0.92" right="0.1968503937007874" top="0.24" bottom="0.17" header="0.23" footer="0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736"/>
  <sheetViews>
    <sheetView workbookViewId="0" topLeftCell="A1">
      <pane ySplit="1" topLeftCell="BM650" activePane="bottomLeft" state="frozen"/>
      <selection pane="topLeft" activeCell="A1" sqref="A1"/>
      <selection pane="bottomLeft" activeCell="D662" sqref="D662"/>
    </sheetView>
  </sheetViews>
  <sheetFormatPr defaultColWidth="9.140625" defaultRowHeight="12.75"/>
  <cols>
    <col min="1" max="1" width="13.28125" style="122" customWidth="1"/>
    <col min="2" max="2" width="15.140625" style="123" customWidth="1"/>
    <col min="3" max="3" width="36.57421875" style="124" customWidth="1"/>
    <col min="4" max="4" width="73.57421875" style="124" customWidth="1"/>
    <col min="5" max="5" width="83.00390625" style="122" customWidth="1"/>
    <col min="6" max="16384" width="9.140625" style="122" customWidth="1"/>
  </cols>
  <sheetData>
    <row r="1" spans="1:5" ht="12.75">
      <c r="A1" s="151" t="s">
        <v>924</v>
      </c>
      <c r="B1" s="151" t="s">
        <v>925</v>
      </c>
      <c r="C1" s="155" t="s">
        <v>926</v>
      </c>
      <c r="D1" s="155" t="s">
        <v>927</v>
      </c>
      <c r="E1" s="152"/>
    </row>
    <row r="2" spans="1:4" ht="25.5">
      <c r="A2" s="153">
        <f>IF((SUM('Разделы 1, 2'!E10:F10)=SUM('Разделы 1, 2'!N10:N10)+SUM('Разделы 1, 2'!P10:P10)),"","НЕВЕРНО!")</f>
      </c>
      <c r="B2" s="154">
        <v>35298</v>
      </c>
      <c r="C2" s="156" t="s">
        <v>608</v>
      </c>
      <c r="D2" s="156" t="s">
        <v>893</v>
      </c>
    </row>
    <row r="3" spans="1:4" ht="25.5">
      <c r="A3" s="153">
        <f>IF((SUM('Разделы 1, 2'!E11:F11)=SUM('Разделы 1, 2'!N11:N11)+SUM('Разделы 1, 2'!P11:P11)),"","НЕВЕРНО!")</f>
      </c>
      <c r="B3" s="154">
        <v>35298</v>
      </c>
      <c r="C3" s="156" t="s">
        <v>306</v>
      </c>
      <c r="D3" s="156" t="s">
        <v>893</v>
      </c>
    </row>
    <row r="4" spans="1:4" ht="25.5">
      <c r="A4" s="153">
        <f>IF((SUM('Разделы 1, 2'!E12:F12)=SUM('Разделы 1, 2'!N12:N12)+SUM('Разделы 1, 2'!P12:P12)),"","НЕВЕРНО!")</f>
      </c>
      <c r="B4" s="154">
        <v>35298</v>
      </c>
      <c r="C4" s="156" t="s">
        <v>340</v>
      </c>
      <c r="D4" s="156" t="s">
        <v>893</v>
      </c>
    </row>
    <row r="5" spans="1:4" ht="25.5">
      <c r="A5" s="153">
        <f>IF((SUM('Разделы 1, 2'!E13:F13)=SUM('Разделы 1, 2'!N13:N13)+SUM('Разделы 1, 2'!P13:P13)),"","НЕВЕРНО!")</f>
      </c>
      <c r="B5" s="154">
        <v>35298</v>
      </c>
      <c r="C5" s="156" t="s">
        <v>590</v>
      </c>
      <c r="D5" s="156" t="s">
        <v>893</v>
      </c>
    </row>
    <row r="6" spans="1:4" ht="25.5">
      <c r="A6" s="153">
        <f>IF((SUM('Разделы 1, 2'!E14:F14)=SUM('Разделы 1, 2'!N14:N14)+SUM('Разделы 1, 2'!P14:P14)),"","НЕВЕРНО!")</f>
      </c>
      <c r="B6" s="154">
        <v>35298</v>
      </c>
      <c r="C6" s="156" t="s">
        <v>593</v>
      </c>
      <c r="D6" s="156" t="s">
        <v>893</v>
      </c>
    </row>
    <row r="7" spans="1:4" ht="25.5">
      <c r="A7" s="153">
        <f>IF((SUM('Разделы 1, 2'!E15:F15)=SUM('Разделы 1, 2'!N15:N15)+SUM('Разделы 1, 2'!P15:P15)),"","НЕВЕРНО!")</f>
      </c>
      <c r="B7" s="154">
        <v>35298</v>
      </c>
      <c r="C7" s="156" t="s">
        <v>762</v>
      </c>
      <c r="D7" s="156" t="s">
        <v>893</v>
      </c>
    </row>
    <row r="8" spans="1:4" ht="25.5">
      <c r="A8" s="153">
        <f>IF((SUM('Разделы 1, 2'!E16:F16)=SUM('Разделы 1, 2'!N16:N16)+SUM('Разделы 1, 2'!P16:P16)),"","НЕВЕРНО!")</f>
      </c>
      <c r="B8" s="154">
        <v>35298</v>
      </c>
      <c r="C8" s="156" t="s">
        <v>324</v>
      </c>
      <c r="D8" s="156" t="s">
        <v>893</v>
      </c>
    </row>
    <row r="9" spans="1:4" ht="25.5">
      <c r="A9" s="153">
        <f>IF((SUM('Разделы 1, 2'!E17:F17)=SUM('Разделы 1, 2'!N17:N17)+SUM('Разделы 1, 2'!P17:P17)),"","НЕВЕРНО!")</f>
      </c>
      <c r="B9" s="154">
        <v>35298</v>
      </c>
      <c r="C9" s="156" t="s">
        <v>896</v>
      </c>
      <c r="D9" s="156" t="s">
        <v>893</v>
      </c>
    </row>
    <row r="10" spans="1:4" ht="25.5">
      <c r="A10" s="153">
        <f>IF((SUM('Разделы 1, 2'!E18:F18)=SUM('Разделы 1, 2'!N18:N18)+SUM('Разделы 1, 2'!P18:P18)),"","НЕВЕРНО!")</f>
      </c>
      <c r="B10" s="154">
        <v>35298</v>
      </c>
      <c r="C10" s="156" t="s">
        <v>598</v>
      </c>
      <c r="D10" s="156" t="s">
        <v>893</v>
      </c>
    </row>
    <row r="11" spans="1:4" ht="38.25">
      <c r="A11" s="153">
        <f>IF((SUM('Разделы 1, 2'!E19:F19)=SUM('Разделы 1, 2'!N19:N19)+SUM('Разделы 1, 2'!P19:P19)),"","НЕВЕРНО!")</f>
      </c>
      <c r="B11" s="154">
        <v>35298</v>
      </c>
      <c r="C11" s="156" t="s">
        <v>768</v>
      </c>
      <c r="D11" s="156" t="s">
        <v>893</v>
      </c>
    </row>
    <row r="12" spans="1:4" ht="38.25">
      <c r="A12" s="153">
        <f>IF((SUM('Разделы 1, 2'!E20:F20)=SUM('Разделы 1, 2'!N20:N20)+SUM('Разделы 1, 2'!P20:P20)),"","НЕВЕРНО!")</f>
      </c>
      <c r="B12" s="154">
        <v>35298</v>
      </c>
      <c r="C12" s="156" t="s">
        <v>329</v>
      </c>
      <c r="D12" s="156" t="s">
        <v>893</v>
      </c>
    </row>
    <row r="13" spans="1:4" ht="38.25">
      <c r="A13" s="153">
        <f>IF((SUM('Разделы 1, 2'!E21:F21)=SUM('Разделы 1, 2'!N21:N21)+SUM('Разделы 1, 2'!P21:P21)),"","НЕВЕРНО!")</f>
      </c>
      <c r="B13" s="154">
        <v>35298</v>
      </c>
      <c r="C13" s="156" t="s">
        <v>901</v>
      </c>
      <c r="D13" s="156" t="s">
        <v>893</v>
      </c>
    </row>
    <row r="14" spans="1:4" ht="38.25">
      <c r="A14" s="153">
        <f>IF((SUM('Разделы 1, 2'!E22:F22)=SUM('Разделы 1, 2'!N22:N22)+SUM('Разделы 1, 2'!P22:P22)),"","НЕВЕРНО!")</f>
      </c>
      <c r="B14" s="154">
        <v>35298</v>
      </c>
      <c r="C14" s="156" t="s">
        <v>302</v>
      </c>
      <c r="D14" s="156" t="s">
        <v>893</v>
      </c>
    </row>
    <row r="15" spans="1:4" ht="38.25">
      <c r="A15" s="153">
        <f>IF((SUM('Разделы 1, 2'!E23:F23)=SUM('Разделы 1, 2'!N23:N23)+SUM('Разделы 1, 2'!P23:P23)),"","НЕВЕРНО!")</f>
      </c>
      <c r="B15" s="154">
        <v>35298</v>
      </c>
      <c r="C15" s="156" t="s">
        <v>331</v>
      </c>
      <c r="D15" s="156" t="s">
        <v>893</v>
      </c>
    </row>
    <row r="16" spans="1:4" ht="38.25">
      <c r="A16" s="153">
        <f>IF((SUM('Разделы 1, 2'!E24:F24)=SUM('Разделы 1, 2'!N24:N24)+SUM('Разделы 1, 2'!P24:P24)),"","НЕВЕРНО!")</f>
      </c>
      <c r="B16" s="154">
        <v>35298</v>
      </c>
      <c r="C16" s="156" t="s">
        <v>908</v>
      </c>
      <c r="D16" s="156" t="s">
        <v>893</v>
      </c>
    </row>
    <row r="17" spans="1:4" ht="38.25">
      <c r="A17" s="153">
        <f>IF((SUM('Разделы 1, 2'!E25:F25)=SUM('Разделы 1, 2'!N25:N25)+SUM('Разделы 1, 2'!P25:P25)),"","НЕВЕРНО!")</f>
      </c>
      <c r="B17" s="154">
        <v>35298</v>
      </c>
      <c r="C17" s="156" t="s">
        <v>604</v>
      </c>
      <c r="D17" s="156" t="s">
        <v>893</v>
      </c>
    </row>
    <row r="18" spans="1:4" ht="38.25">
      <c r="A18" s="153">
        <f>IF((SUM('Разделы 1, 2'!E26:F26)=SUM('Разделы 1, 2'!N26:N26)+SUM('Разделы 1, 2'!P26:P26)),"","НЕВЕРНО!")</f>
      </c>
      <c r="B18" s="154">
        <v>35298</v>
      </c>
      <c r="C18" s="156" t="s">
        <v>308</v>
      </c>
      <c r="D18" s="156" t="s">
        <v>893</v>
      </c>
    </row>
    <row r="19" spans="1:4" ht="38.25">
      <c r="A19" s="153">
        <f>IF((SUM('Разделы 1, 2'!E27:F27)=SUM('Разделы 1, 2'!N27:N27)+SUM('Разделы 1, 2'!P27:P27)),"","НЕВЕРНО!")</f>
      </c>
      <c r="B19" s="154">
        <v>35298</v>
      </c>
      <c r="C19" s="156" t="s">
        <v>336</v>
      </c>
      <c r="D19" s="156" t="s">
        <v>893</v>
      </c>
    </row>
    <row r="20" spans="1:4" ht="38.25">
      <c r="A20" s="153">
        <f>IF((SUM('Разделы 1, 2'!E28:F28)=SUM('Разделы 1, 2'!N28:N28)+SUM('Разделы 1, 2'!P28:P28)),"","НЕВЕРНО!")</f>
      </c>
      <c r="B20" s="154">
        <v>35298</v>
      </c>
      <c r="C20" s="156" t="s">
        <v>592</v>
      </c>
      <c r="D20" s="156" t="s">
        <v>893</v>
      </c>
    </row>
    <row r="21" spans="1:4" ht="38.25">
      <c r="A21" s="153">
        <f>IF((SUM('Разделы 1, 2'!E29:F29)=SUM('Разделы 1, 2'!N29:N29)+SUM('Разделы 1, 2'!P29:P29)),"","НЕВЕРНО!")</f>
      </c>
      <c r="B21" s="154">
        <v>35298</v>
      </c>
      <c r="C21" s="156" t="s">
        <v>611</v>
      </c>
      <c r="D21" s="156" t="s">
        <v>893</v>
      </c>
    </row>
    <row r="22" spans="1:4" ht="38.25">
      <c r="A22" s="153">
        <f>IF((SUM('Разделы 1, 2'!E30:F30)=SUM('Разделы 1, 2'!N30:N30)+SUM('Разделы 1, 2'!P30:P30)),"","НЕВЕРНО!")</f>
      </c>
      <c r="B22" s="154">
        <v>35298</v>
      </c>
      <c r="C22" s="156" t="s">
        <v>764</v>
      </c>
      <c r="D22" s="156" t="s">
        <v>893</v>
      </c>
    </row>
    <row r="23" spans="1:4" ht="38.25">
      <c r="A23" s="153">
        <f>IF((SUM('Разделы 1, 2'!E31:F31)=SUM('Разделы 1, 2'!N31:N31)+SUM('Разделы 1, 2'!P31:P31)),"","НЕВЕРНО!")</f>
      </c>
      <c r="B23" s="154">
        <v>35298</v>
      </c>
      <c r="C23" s="156" t="s">
        <v>322</v>
      </c>
      <c r="D23" s="156" t="s">
        <v>893</v>
      </c>
    </row>
    <row r="24" spans="1:4" ht="38.25">
      <c r="A24" s="153">
        <f>IF((SUM('Разделы 1, 2'!E32:F32)=SUM('Разделы 1, 2'!N32:N32)+SUM('Разделы 1, 2'!P32:P32)),"","НЕВЕРНО!")</f>
      </c>
      <c r="B24" s="154">
        <v>35298</v>
      </c>
      <c r="C24" s="156" t="s">
        <v>898</v>
      </c>
      <c r="D24" s="156" t="s">
        <v>893</v>
      </c>
    </row>
    <row r="25" spans="1:4" ht="38.25">
      <c r="A25" s="153">
        <f>IF((SUM('Разделы 1, 2'!E33:F33)=SUM('Разделы 1, 2'!N33:N33)+SUM('Разделы 1, 2'!P33:P33)),"","НЕВЕРНО!")</f>
      </c>
      <c r="B25" s="154">
        <v>35298</v>
      </c>
      <c r="C25" s="156" t="s">
        <v>597</v>
      </c>
      <c r="D25" s="156" t="s">
        <v>893</v>
      </c>
    </row>
    <row r="26" spans="1:4" ht="38.25">
      <c r="A26" s="153">
        <f>IF((SUM('Разделы 1, 2'!E34:F34)=SUM('Разделы 1, 2'!N34:N34)+SUM('Разделы 1, 2'!P34:P34)),"","НЕВЕРНО!")</f>
      </c>
      <c r="B26" s="154">
        <v>35298</v>
      </c>
      <c r="C26" s="156" t="s">
        <v>767</v>
      </c>
      <c r="D26" s="156" t="s">
        <v>893</v>
      </c>
    </row>
    <row r="27" spans="1:4" ht="38.25">
      <c r="A27" s="153">
        <f>IF((SUM('Разделы 1, 2'!E35:F35)=SUM('Разделы 1, 2'!N35:N35)+SUM('Разделы 1, 2'!P35:P35)),"","НЕВЕРНО!")</f>
      </c>
      <c r="B27" s="154">
        <v>35298</v>
      </c>
      <c r="C27" s="156" t="s">
        <v>328</v>
      </c>
      <c r="D27" s="156" t="s">
        <v>893</v>
      </c>
    </row>
    <row r="28" spans="1:4" ht="38.25">
      <c r="A28" s="153">
        <f>IF((SUM('Разделы 1, 2'!E36:F36)=SUM('Разделы 1, 2'!N36:N36)+SUM('Разделы 1, 2'!P36:P36)),"","НЕВЕРНО!")</f>
      </c>
      <c r="B28" s="154">
        <v>35298</v>
      </c>
      <c r="C28" s="156" t="s">
        <v>900</v>
      </c>
      <c r="D28" s="156" t="s">
        <v>893</v>
      </c>
    </row>
    <row r="29" spans="1:4" ht="38.25">
      <c r="A29" s="153">
        <f>IF((SUM('Разделы 1, 2'!E37:F37)=SUM('Разделы 1, 2'!N37:N37)+SUM('Разделы 1, 2'!P37:P37)),"","НЕВЕРНО!")</f>
      </c>
      <c r="B29" s="154">
        <v>35298</v>
      </c>
      <c r="C29" s="156" t="s">
        <v>301</v>
      </c>
      <c r="D29" s="156" t="s">
        <v>893</v>
      </c>
    </row>
    <row r="30" spans="1:4" ht="38.25">
      <c r="A30" s="153">
        <f>IF((SUM('Разделы 1, 2'!E38:F38)=SUM('Разделы 1, 2'!N38:N38)+SUM('Разделы 1, 2'!P38:P38)),"","НЕВЕРНО!")</f>
      </c>
      <c r="B30" s="154">
        <v>35298</v>
      </c>
      <c r="C30" s="156" t="s">
        <v>330</v>
      </c>
      <c r="D30" s="156" t="s">
        <v>893</v>
      </c>
    </row>
    <row r="31" spans="1:4" ht="38.25">
      <c r="A31" s="153">
        <f>IF((SUM('Разделы 1, 2'!E39:F39)=SUM('Разделы 1, 2'!N39:N39)+SUM('Разделы 1, 2'!P39:P39)),"","НЕВЕРНО!")</f>
      </c>
      <c r="B31" s="154">
        <v>35298</v>
      </c>
      <c r="C31" s="156" t="s">
        <v>907</v>
      </c>
      <c r="D31" s="156" t="s">
        <v>893</v>
      </c>
    </row>
    <row r="32" spans="1:4" ht="38.25">
      <c r="A32" s="153">
        <f>IF((SUM('Разделы 1, 2'!E40:F40)=SUM('Разделы 1, 2'!N40:N40)+SUM('Разделы 1, 2'!P40:P40)),"","НЕВЕРНО!")</f>
      </c>
      <c r="B32" s="154">
        <v>35298</v>
      </c>
      <c r="C32" s="156" t="s">
        <v>603</v>
      </c>
      <c r="D32" s="156" t="s">
        <v>893</v>
      </c>
    </row>
    <row r="33" spans="1:4" ht="38.25">
      <c r="A33" s="153">
        <f>IF((SUM('Разделы 1, 2'!E41:F41)=SUM('Разделы 1, 2'!N41:N41)+SUM('Разделы 1, 2'!P41:P41)),"","НЕВЕРНО!")</f>
      </c>
      <c r="B33" s="154">
        <v>35298</v>
      </c>
      <c r="C33" s="156" t="s">
        <v>307</v>
      </c>
      <c r="D33" s="156" t="s">
        <v>893</v>
      </c>
    </row>
    <row r="34" spans="1:4" ht="38.25">
      <c r="A34" s="153">
        <f>IF((SUM('Разделы 1, 2'!E42:F42)=SUM('Разделы 1, 2'!N42:N42)+SUM('Разделы 1, 2'!P42:P42)),"","НЕВЕРНО!")</f>
      </c>
      <c r="B34" s="154">
        <v>35298</v>
      </c>
      <c r="C34" s="156" t="s">
        <v>335</v>
      </c>
      <c r="D34" s="156" t="s">
        <v>893</v>
      </c>
    </row>
    <row r="35" spans="1:4" ht="38.25">
      <c r="A35" s="153">
        <f>IF((SUM('Разделы 1, 2'!E43:F43)=SUM('Разделы 1, 2'!N43:N43)+SUM('Разделы 1, 2'!P43:P43)),"","НЕВЕРНО!")</f>
      </c>
      <c r="B35" s="154">
        <v>35298</v>
      </c>
      <c r="C35" s="156" t="s">
        <v>591</v>
      </c>
      <c r="D35" s="156" t="s">
        <v>893</v>
      </c>
    </row>
    <row r="36" spans="1:4" ht="38.25">
      <c r="A36" s="153">
        <f>IF((SUM('Разделы 1, 2'!E44:F44)=SUM('Разделы 1, 2'!N44:N44)+SUM('Разделы 1, 2'!P44:P44)),"","НЕВЕРНО!")</f>
      </c>
      <c r="B36" s="154">
        <v>35298</v>
      </c>
      <c r="C36" s="156" t="s">
        <v>609</v>
      </c>
      <c r="D36" s="156" t="s">
        <v>893</v>
      </c>
    </row>
    <row r="37" spans="1:4" ht="38.25">
      <c r="A37" s="153">
        <f>IF((SUM('Разделы 1, 2'!E45:F45)=SUM('Разделы 1, 2'!N45:N45)+SUM('Разделы 1, 2'!P45:P45)),"","НЕВЕРНО!")</f>
      </c>
      <c r="B37" s="154">
        <v>35298</v>
      </c>
      <c r="C37" s="156" t="s">
        <v>763</v>
      </c>
      <c r="D37" s="156" t="s">
        <v>893</v>
      </c>
    </row>
    <row r="38" spans="1:4" ht="38.25">
      <c r="A38" s="153">
        <f>IF((SUM('Разделы 1, 2'!E46:F46)=SUM('Разделы 1, 2'!N46:N46)+SUM('Разделы 1, 2'!P46:P46)),"","НЕВЕРНО!")</f>
      </c>
      <c r="B38" s="154">
        <v>35298</v>
      </c>
      <c r="C38" s="156" t="s">
        <v>320</v>
      </c>
      <c r="D38" s="156" t="s">
        <v>893</v>
      </c>
    </row>
    <row r="39" spans="1:4" ht="38.25">
      <c r="A39" s="153">
        <f>IF((SUM('Разделы 1, 2'!E47:F47)=SUM('Разделы 1, 2'!N47:N47)+SUM('Разделы 1, 2'!P47:P47)),"","НЕВЕРНО!")</f>
      </c>
      <c r="B39" s="154">
        <v>35298</v>
      </c>
      <c r="C39" s="156" t="s">
        <v>897</v>
      </c>
      <c r="D39" s="156" t="s">
        <v>893</v>
      </c>
    </row>
    <row r="40" spans="1:4" ht="38.25">
      <c r="A40" s="153">
        <f>IF((SUM('Разделы 1, 2'!E48:F48)=SUM('Разделы 1, 2'!N48:N48)+SUM('Разделы 1, 2'!P48:P48)),"","НЕВЕРНО!")</f>
      </c>
      <c r="B40" s="154">
        <v>35298</v>
      </c>
      <c r="C40" s="156" t="s">
        <v>595</v>
      </c>
      <c r="D40" s="156" t="s">
        <v>893</v>
      </c>
    </row>
    <row r="41" spans="1:4" ht="38.25">
      <c r="A41" s="153">
        <f>IF((SUM('Разделы 1, 2'!E49:F49)=SUM('Разделы 1, 2'!N49:N49)+SUM('Разделы 1, 2'!P49:P49)),"","НЕВЕРНО!")</f>
      </c>
      <c r="B41" s="154">
        <v>35298</v>
      </c>
      <c r="C41" s="156" t="s">
        <v>299</v>
      </c>
      <c r="D41" s="156" t="s">
        <v>893</v>
      </c>
    </row>
    <row r="42" spans="1:4" ht="38.25">
      <c r="A42" s="153">
        <f>IF((SUM('Разделы 1, 2'!E50:F50)=SUM('Разделы 1, 2'!N50:N50)+SUM('Разделы 1, 2'!P50:P50)),"","НЕВЕРНО!")</f>
      </c>
      <c r="B42" s="154">
        <v>35298</v>
      </c>
      <c r="C42" s="156" t="s">
        <v>325</v>
      </c>
      <c r="D42" s="156" t="s">
        <v>893</v>
      </c>
    </row>
    <row r="43" spans="1:4" ht="38.25">
      <c r="A43" s="153">
        <f>IF((SUM('Разделы 1, 2'!E51:F51)=SUM('Разделы 1, 2'!N51:N51)+SUM('Разделы 1, 2'!P51:P51)),"","НЕВЕРНО!")</f>
      </c>
      <c r="B43" s="154">
        <v>35298</v>
      </c>
      <c r="C43" s="156" t="s">
        <v>903</v>
      </c>
      <c r="D43" s="156" t="s">
        <v>893</v>
      </c>
    </row>
    <row r="44" spans="1:4" ht="38.25">
      <c r="A44" s="153">
        <f>IF((SUM('Разделы 1, 2'!E52:F52)=SUM('Разделы 1, 2'!N52:N52)+SUM('Разделы 1, 2'!P52:P52)),"","НЕВЕРНО!")</f>
      </c>
      <c r="B44" s="154">
        <v>35298</v>
      </c>
      <c r="C44" s="156" t="s">
        <v>600</v>
      </c>
      <c r="D44" s="156" t="s">
        <v>893</v>
      </c>
    </row>
    <row r="45" spans="1:4" ht="38.25">
      <c r="A45" s="153">
        <f>IF((SUM('Разделы 1, 2'!E53:F53)=SUM('Разделы 1, 2'!N53:N53)+SUM('Разделы 1, 2'!P53:P53)),"","НЕВЕРНО!")</f>
      </c>
      <c r="B45" s="154">
        <v>35298</v>
      </c>
      <c r="C45" s="156" t="s">
        <v>333</v>
      </c>
      <c r="D45" s="156" t="s">
        <v>893</v>
      </c>
    </row>
    <row r="46" spans="1:4" ht="38.25">
      <c r="A46" s="153">
        <f>IF((SUM('Разделы 1, 2'!E54:F54)=SUM('Разделы 1, 2'!N54:N54)+SUM('Разделы 1, 2'!P54:P54)),"","НЕВЕРНО!")</f>
      </c>
      <c r="B46" s="154">
        <v>35298</v>
      </c>
      <c r="C46" s="156" t="s">
        <v>905</v>
      </c>
      <c r="D46" s="156" t="s">
        <v>893</v>
      </c>
    </row>
    <row r="47" spans="1:4" ht="38.25">
      <c r="A47" s="153">
        <f>IF((SUM('Разделы 1, 2'!E55:F55)=SUM('Разделы 1, 2'!N55:N55)+SUM('Разделы 1, 2'!P55:P55)),"","НЕВЕРНО!")</f>
      </c>
      <c r="B47" s="154">
        <v>35298</v>
      </c>
      <c r="C47" s="156" t="s">
        <v>606</v>
      </c>
      <c r="D47" s="156" t="s">
        <v>893</v>
      </c>
    </row>
    <row r="48" spans="1:4" ht="38.25">
      <c r="A48" s="153">
        <f>IF((SUM('Разделы 1, 2'!E56:F56)=SUM('Разделы 1, 2'!N56:N56)+SUM('Разделы 1, 2'!P56:P56)),"","НЕВЕРНО!")</f>
      </c>
      <c r="B48" s="154">
        <v>35298</v>
      </c>
      <c r="C48" s="156" t="s">
        <v>304</v>
      </c>
      <c r="D48" s="156" t="s">
        <v>893</v>
      </c>
    </row>
    <row r="49" spans="1:4" ht="38.25">
      <c r="A49" s="153">
        <f>IF((SUM('Разделы 1, 2'!E57:F57)=SUM('Разделы 1, 2'!N57:N57)+SUM('Разделы 1, 2'!P57:P57)),"","НЕВЕРНО!")</f>
      </c>
      <c r="B49" s="154">
        <v>35298</v>
      </c>
      <c r="C49" s="156" t="s">
        <v>338</v>
      </c>
      <c r="D49" s="156" t="s">
        <v>893</v>
      </c>
    </row>
    <row r="50" spans="1:4" ht="38.25">
      <c r="A50" s="153">
        <f>IF((SUM('Разделы 1, 2'!E58:F58)=SUM('Разделы 1, 2'!N58:N58)+SUM('Разделы 1, 2'!P58:P58)),"","НЕВЕРНО!")</f>
      </c>
      <c r="B50" s="154">
        <v>35298</v>
      </c>
      <c r="C50" s="156" t="s">
        <v>910</v>
      </c>
      <c r="D50" s="156" t="s">
        <v>893</v>
      </c>
    </row>
    <row r="51" spans="1:4" ht="38.25">
      <c r="A51" s="153">
        <f>IF((SUM('Разделы 1, 2'!E59:F59)=SUM('Разделы 1, 2'!N59:N59)+SUM('Разделы 1, 2'!P59:P59)),"","НЕВЕРНО!")</f>
      </c>
      <c r="B51" s="154">
        <v>35298</v>
      </c>
      <c r="C51" s="156" t="s">
        <v>612</v>
      </c>
      <c r="D51" s="156" t="s">
        <v>893</v>
      </c>
    </row>
    <row r="52" spans="1:4" ht="38.25">
      <c r="A52" s="153">
        <f>IF((SUM('Разделы 1, 2'!E60:F60)=SUM('Разделы 1, 2'!N60:N60)+SUM('Разделы 1, 2'!P60:P60)),"","НЕВЕРНО!")</f>
      </c>
      <c r="B52" s="154">
        <v>35298</v>
      </c>
      <c r="C52" s="156" t="s">
        <v>318</v>
      </c>
      <c r="D52" s="156" t="s">
        <v>893</v>
      </c>
    </row>
    <row r="53" spans="1:4" ht="38.25">
      <c r="A53" s="153">
        <f>IF((SUM('Разделы 1, 2'!E61:F61)=SUM('Разделы 1, 2'!N61:N61)+SUM('Разделы 1, 2'!P61:P61)),"","НЕВЕРНО!")</f>
      </c>
      <c r="B53" s="154">
        <v>35298</v>
      </c>
      <c r="C53" s="156" t="s">
        <v>323</v>
      </c>
      <c r="D53" s="156" t="s">
        <v>893</v>
      </c>
    </row>
    <row r="54" spans="1:4" ht="38.25">
      <c r="A54" s="153">
        <f>IF((SUM('Разделы 1, 2'!E62:F62)=SUM('Разделы 1, 2'!N62:N62)+SUM('Разделы 1, 2'!P62:P62)),"","НЕВЕРНО!")</f>
      </c>
      <c r="B54" s="154">
        <v>35298</v>
      </c>
      <c r="C54" s="156" t="s">
        <v>894</v>
      </c>
      <c r="D54" s="156" t="s">
        <v>893</v>
      </c>
    </row>
    <row r="55" spans="1:4" ht="38.25">
      <c r="A55" s="153">
        <f>IF((SUM('Разделы 1, 2'!E63:F63)=SUM('Разделы 1, 2'!N63:N63)+SUM('Разделы 1, 2'!P63:P63)),"","НЕВЕРНО!")</f>
      </c>
      <c r="B55" s="154">
        <v>35298</v>
      </c>
      <c r="C55" s="156" t="s">
        <v>594</v>
      </c>
      <c r="D55" s="156" t="s">
        <v>893</v>
      </c>
    </row>
    <row r="56" spans="1:4" ht="38.25">
      <c r="A56" s="153">
        <f>IF((SUM('Разделы 1, 2'!E64:F64)=SUM('Разделы 1, 2'!N64:N64)+SUM('Разделы 1, 2'!P64:P64)),"","НЕВЕРНО!")</f>
      </c>
      <c r="B56" s="154">
        <v>35298</v>
      </c>
      <c r="C56" s="156" t="s">
        <v>765</v>
      </c>
      <c r="D56" s="156" t="s">
        <v>893</v>
      </c>
    </row>
    <row r="57" spans="1:4" ht="38.25">
      <c r="A57" s="153">
        <f>IF((SUM('Разделы 1, 2'!E65:F65)=SUM('Разделы 1, 2'!N65:N65)+SUM('Разделы 1, 2'!P65:P65)),"","НЕВЕРНО!")</f>
      </c>
      <c r="B57" s="154">
        <v>35298</v>
      </c>
      <c r="C57" s="156" t="s">
        <v>327</v>
      </c>
      <c r="D57" s="156" t="s">
        <v>893</v>
      </c>
    </row>
    <row r="58" spans="1:4" ht="38.25">
      <c r="A58" s="153">
        <f>IF((SUM('Разделы 1, 2'!E66:F66)=SUM('Разделы 1, 2'!N66:N66)+SUM('Разделы 1, 2'!P66:P66)),"","НЕВЕРНО!")</f>
      </c>
      <c r="B58" s="154">
        <v>35298</v>
      </c>
      <c r="C58" s="156" t="s">
        <v>902</v>
      </c>
      <c r="D58" s="156" t="s">
        <v>893</v>
      </c>
    </row>
    <row r="59" spans="1:4" ht="38.25">
      <c r="A59" s="153">
        <f>IF((SUM('Разделы 1, 2'!E67:F67)=SUM('Разделы 1, 2'!N67:N67)+SUM('Разделы 1, 2'!P67:P67)),"","НЕВЕРНО!")</f>
      </c>
      <c r="B59" s="154">
        <v>35298</v>
      </c>
      <c r="C59" s="156" t="s">
        <v>601</v>
      </c>
      <c r="D59" s="156" t="s">
        <v>893</v>
      </c>
    </row>
    <row r="60" spans="1:4" ht="38.25">
      <c r="A60" s="153">
        <f>IF((SUM('Разделы 1, 2'!E68:F68)=SUM('Разделы 1, 2'!N68:N68)+SUM('Разделы 1, 2'!P68:P68)),"","НЕВЕРНО!")</f>
      </c>
      <c r="B60" s="154">
        <v>35298</v>
      </c>
      <c r="C60" s="156" t="s">
        <v>332</v>
      </c>
      <c r="D60" s="156" t="s">
        <v>893</v>
      </c>
    </row>
    <row r="61" spans="1:4" ht="38.25">
      <c r="A61" s="153">
        <f>IF((SUM('Разделы 1, 2'!E69:F69)=SUM('Разделы 1, 2'!N69:N69)+SUM('Разделы 1, 2'!P69:P69)),"","НЕВЕРНО!")</f>
      </c>
      <c r="B61" s="154">
        <v>35298</v>
      </c>
      <c r="C61" s="156" t="s">
        <v>906</v>
      </c>
      <c r="D61" s="156" t="s">
        <v>893</v>
      </c>
    </row>
    <row r="62" spans="1:4" ht="38.25">
      <c r="A62" s="153">
        <f>IF((SUM('Разделы 1, 2'!E70:F70)=SUM('Разделы 1, 2'!N70:N70)+SUM('Разделы 1, 2'!P70:P70)),"","НЕВЕРНО!")</f>
      </c>
      <c r="B62" s="154">
        <v>35298</v>
      </c>
      <c r="C62" s="156" t="s">
        <v>605</v>
      </c>
      <c r="D62" s="156" t="s">
        <v>893</v>
      </c>
    </row>
    <row r="63" spans="1:4" ht="38.25">
      <c r="A63" s="153">
        <f>IF((SUM('Разделы 1, 2'!E71:F71)=SUM('Разделы 1, 2'!N71:N71)+SUM('Разделы 1, 2'!P71:P71)),"","НЕВЕРНО!")</f>
      </c>
      <c r="B63" s="154">
        <v>35298</v>
      </c>
      <c r="C63" s="156" t="s">
        <v>305</v>
      </c>
      <c r="D63" s="156" t="s">
        <v>893</v>
      </c>
    </row>
    <row r="64" spans="1:4" ht="38.25">
      <c r="A64" s="153">
        <f>IF((SUM('Разделы 1, 2'!E72:F72)=SUM('Разделы 1, 2'!N72:N72)+SUM('Разделы 1, 2'!P72:P72)),"","НЕВЕРНО!")</f>
      </c>
      <c r="B64" s="154">
        <v>35298</v>
      </c>
      <c r="C64" s="156" t="s">
        <v>337</v>
      </c>
      <c r="D64" s="156" t="s">
        <v>893</v>
      </c>
    </row>
    <row r="65" spans="1:4" ht="38.25">
      <c r="A65" s="153">
        <f>IF((SUM('Разделы 1, 2'!E73:F73)=SUM('Разделы 1, 2'!N73:N73)+SUM('Разделы 1, 2'!P73:P73)),"","НЕВЕРНО!")</f>
      </c>
      <c r="B65" s="154">
        <v>35298</v>
      </c>
      <c r="C65" s="156" t="s">
        <v>589</v>
      </c>
      <c r="D65" s="156" t="s">
        <v>893</v>
      </c>
    </row>
    <row r="66" spans="1:4" ht="38.25">
      <c r="A66" s="153">
        <f>IF((SUM('Разделы 1, 2'!E74:F74)=SUM('Разделы 1, 2'!N74:N74)+SUM('Разделы 1, 2'!P74:P74)),"","НЕВЕРНО!")</f>
      </c>
      <c r="B66" s="154">
        <v>35298</v>
      </c>
      <c r="C66" s="156" t="s">
        <v>610</v>
      </c>
      <c r="D66" s="156" t="s">
        <v>893</v>
      </c>
    </row>
    <row r="67" spans="1:4" ht="38.25">
      <c r="A67" s="153">
        <f>IF((SUM('Разделы 1, 2'!E75:F75)=SUM('Разделы 1, 2'!N75:N75)+SUM('Разделы 1, 2'!P75:P75)),"","НЕВЕРНО!")</f>
      </c>
      <c r="B67" s="154">
        <v>35298</v>
      </c>
      <c r="C67" s="156" t="s">
        <v>319</v>
      </c>
      <c r="D67" s="156" t="s">
        <v>893</v>
      </c>
    </row>
    <row r="68" spans="1:4" ht="38.25">
      <c r="A68" s="153">
        <f>IF((SUM('Разделы 1, 2'!E76:F76)=SUM('Разделы 1, 2'!N76:N76)+SUM('Разделы 1, 2'!P76:P76)),"","НЕВЕРНО!")</f>
      </c>
      <c r="B68" s="154">
        <v>35298</v>
      </c>
      <c r="C68" s="156" t="s">
        <v>321</v>
      </c>
      <c r="D68" s="156" t="s">
        <v>893</v>
      </c>
    </row>
    <row r="69" spans="1:4" ht="38.25">
      <c r="A69" s="153">
        <f>IF((SUM('Разделы 1, 2'!E77:F77)=SUM('Разделы 1, 2'!N77:N77)+SUM('Разделы 1, 2'!P77:P77)),"","НЕВЕРНО!")</f>
      </c>
      <c r="B69" s="154">
        <v>35298</v>
      </c>
      <c r="C69" s="156" t="s">
        <v>895</v>
      </c>
      <c r="D69" s="156" t="s">
        <v>893</v>
      </c>
    </row>
    <row r="70" spans="1:4" ht="38.25">
      <c r="A70" s="153">
        <f>IF((SUM('Разделы 1, 2'!E78:F78)=SUM('Разделы 1, 2'!N78:N78)+SUM('Разделы 1, 2'!P78:P78)),"","НЕВЕРНО!")</f>
      </c>
      <c r="B70" s="154">
        <v>35298</v>
      </c>
      <c r="C70" s="156" t="s">
        <v>596</v>
      </c>
      <c r="D70" s="156" t="s">
        <v>893</v>
      </c>
    </row>
    <row r="71" spans="1:4" ht="38.25">
      <c r="A71" s="153">
        <f>IF((SUM('Разделы 1, 2'!E79:F79)=SUM('Разделы 1, 2'!N79:N79)+SUM('Разделы 1, 2'!P79:P79)),"","НЕВЕРНО!")</f>
      </c>
      <c r="B71" s="154">
        <v>35298</v>
      </c>
      <c r="C71" s="156" t="s">
        <v>766</v>
      </c>
      <c r="D71" s="156" t="s">
        <v>893</v>
      </c>
    </row>
    <row r="72" spans="1:4" ht="38.25">
      <c r="A72" s="153">
        <f>IF((SUM('Разделы 1, 2'!E80:F80)=SUM('Разделы 1, 2'!N80:N80)+SUM('Разделы 1, 2'!P80:P80)),"","НЕВЕРНО!")</f>
      </c>
      <c r="B72" s="154">
        <v>35298</v>
      </c>
      <c r="C72" s="156" t="s">
        <v>326</v>
      </c>
      <c r="D72" s="156" t="s">
        <v>893</v>
      </c>
    </row>
    <row r="73" spans="1:4" ht="38.25">
      <c r="A73" s="153">
        <f>IF((SUM('Разделы 1, 2'!E81:F81)=SUM('Разделы 1, 2'!N81:N81)+SUM('Разделы 1, 2'!P81:P81)),"","НЕВЕРНО!")</f>
      </c>
      <c r="B73" s="154">
        <v>35298</v>
      </c>
      <c r="C73" s="156" t="s">
        <v>899</v>
      </c>
      <c r="D73" s="156" t="s">
        <v>893</v>
      </c>
    </row>
    <row r="74" spans="1:4" ht="38.25">
      <c r="A74" s="153">
        <f>IF((SUM('Разделы 1, 2'!E82:F82)=SUM('Разделы 1, 2'!N82:N82)+SUM('Разделы 1, 2'!P82:P82)),"","НЕВЕРНО!")</f>
      </c>
      <c r="B74" s="154">
        <v>35298</v>
      </c>
      <c r="C74" s="156" t="s">
        <v>599</v>
      </c>
      <c r="D74" s="156" t="s">
        <v>893</v>
      </c>
    </row>
    <row r="75" spans="1:4" ht="38.25">
      <c r="A75" s="153">
        <f>IF((SUM('Разделы 1, 2'!E83:F83)=SUM('Разделы 1, 2'!N83:N83)+SUM('Разделы 1, 2'!P83:P83)),"","НЕВЕРНО!")</f>
      </c>
      <c r="B75" s="154">
        <v>35298</v>
      </c>
      <c r="C75" s="156" t="s">
        <v>300</v>
      </c>
      <c r="D75" s="156" t="s">
        <v>893</v>
      </c>
    </row>
    <row r="76" spans="1:4" ht="38.25">
      <c r="A76" s="153">
        <f>IF((SUM('Разделы 1, 2'!E84:F84)=SUM('Разделы 1, 2'!N84:N84)+SUM('Разделы 1, 2'!P84:P84)),"","НЕВЕРНО!")</f>
      </c>
      <c r="B76" s="154">
        <v>35298</v>
      </c>
      <c r="C76" s="156" t="s">
        <v>904</v>
      </c>
      <c r="D76" s="156" t="s">
        <v>893</v>
      </c>
    </row>
    <row r="77" spans="1:4" ht="38.25">
      <c r="A77" s="153">
        <f>IF((SUM('Разделы 1, 2'!E85:F85)=SUM('Разделы 1, 2'!N85:N85)+SUM('Разделы 1, 2'!P85:P85)),"","НЕВЕРНО!")</f>
      </c>
      <c r="B77" s="154">
        <v>35298</v>
      </c>
      <c r="C77" s="156" t="s">
        <v>602</v>
      </c>
      <c r="D77" s="156" t="s">
        <v>893</v>
      </c>
    </row>
    <row r="78" spans="1:4" ht="38.25">
      <c r="A78" s="153">
        <f>IF((SUM('Разделы 1, 2'!E86:F86)=SUM('Разделы 1, 2'!N86:N86)+SUM('Разделы 1, 2'!P86:P86)),"","НЕВЕРНО!")</f>
      </c>
      <c r="B78" s="154">
        <v>35298</v>
      </c>
      <c r="C78" s="156" t="s">
        <v>303</v>
      </c>
      <c r="D78" s="156" t="s">
        <v>893</v>
      </c>
    </row>
    <row r="79" spans="1:4" ht="38.25">
      <c r="A79" s="153">
        <f>IF((SUM('Разделы 1, 2'!E87:F87)=SUM('Разделы 1, 2'!N87:N87)+SUM('Разделы 1, 2'!P87:P87)),"","НЕВЕРНО!")</f>
      </c>
      <c r="B79" s="154">
        <v>35298</v>
      </c>
      <c r="C79" s="156" t="s">
        <v>334</v>
      </c>
      <c r="D79" s="156" t="s">
        <v>893</v>
      </c>
    </row>
    <row r="80" spans="1:4" ht="38.25">
      <c r="A80" s="153">
        <f>IF((SUM('Разделы 1, 2'!E88:F88)=SUM('Разделы 1, 2'!N88:N88)+SUM('Разделы 1, 2'!P88:P88)),"","НЕВЕРНО!")</f>
      </c>
      <c r="B80" s="154">
        <v>35298</v>
      </c>
      <c r="C80" s="156" t="s">
        <v>909</v>
      </c>
      <c r="D80" s="156" t="s">
        <v>893</v>
      </c>
    </row>
    <row r="81" spans="1:4" ht="38.25">
      <c r="A81" s="153">
        <f>IF((SUM('Разделы 1, 2'!E89:F89)=SUM('Разделы 1, 2'!N89:N89)+SUM('Разделы 1, 2'!P89:P89)),"","НЕВЕРНО!")</f>
      </c>
      <c r="B81" s="154">
        <v>35298</v>
      </c>
      <c r="C81" s="156" t="s">
        <v>607</v>
      </c>
      <c r="D81" s="156" t="s">
        <v>893</v>
      </c>
    </row>
    <row r="82" spans="1:4" ht="38.25">
      <c r="A82" s="153">
        <f>IF((SUM('Разделы 1, 2'!E90:F90)=SUM('Разделы 1, 2'!N90:N90)+SUM('Разделы 1, 2'!P90:P90)),"","НЕВЕРНО!")</f>
      </c>
      <c r="B82" s="154">
        <v>35298</v>
      </c>
      <c r="C82" s="156" t="s">
        <v>309</v>
      </c>
      <c r="D82" s="156" t="s">
        <v>893</v>
      </c>
    </row>
    <row r="83" spans="1:4" ht="38.25">
      <c r="A83" s="153">
        <f>IF((SUM('Разделы 1, 2'!E91:F91)=SUM('Разделы 1, 2'!N91:N91)+SUM('Разделы 1, 2'!P91:P91)),"","НЕВЕРНО!")</f>
      </c>
      <c r="B83" s="154">
        <v>35298</v>
      </c>
      <c r="C83" s="156" t="s">
        <v>339</v>
      </c>
      <c r="D83" s="156" t="s">
        <v>893</v>
      </c>
    </row>
    <row r="84" spans="1:4" ht="38.25">
      <c r="A84" s="153">
        <f>IF((SUM('Разделы 1, 2'!E92:F92)=SUM('Разделы 1, 2'!N92:N92)+SUM('Разделы 1, 2'!P92:P92)),"","НЕВЕРНО!")</f>
      </c>
      <c r="B84" s="154">
        <v>35298</v>
      </c>
      <c r="C84" s="156" t="s">
        <v>892</v>
      </c>
      <c r="D84" s="156" t="s">
        <v>893</v>
      </c>
    </row>
    <row r="85" spans="1:4" ht="25.5">
      <c r="A85" s="153">
        <f>IF((SUM('Разделы 1, 2'!O10:O10)&lt;=SUM('Разделы 1, 2'!N10:N10)),"","НЕВЕРНО!")</f>
      </c>
      <c r="B85" s="154">
        <v>35299</v>
      </c>
      <c r="C85" s="156" t="s">
        <v>1079</v>
      </c>
      <c r="D85" s="156" t="s">
        <v>342</v>
      </c>
    </row>
    <row r="86" spans="1:4" ht="25.5">
      <c r="A86" s="153">
        <f>IF((SUM('Разделы 1, 2'!O11:O11)&lt;=SUM('Разделы 1, 2'!N11:N11)),"","НЕВЕРНО!")</f>
      </c>
      <c r="B86" s="154">
        <v>35299</v>
      </c>
      <c r="C86" s="156" t="s">
        <v>1055</v>
      </c>
      <c r="D86" s="156" t="s">
        <v>342</v>
      </c>
    </row>
    <row r="87" spans="1:4" ht="25.5">
      <c r="A87" s="153">
        <f>IF((SUM('Разделы 1, 2'!O12:O12)&lt;=SUM('Разделы 1, 2'!N12:N12)),"","НЕВЕРНО!")</f>
      </c>
      <c r="B87" s="154">
        <v>35299</v>
      </c>
      <c r="C87" s="156" t="s">
        <v>718</v>
      </c>
      <c r="D87" s="156" t="s">
        <v>342</v>
      </c>
    </row>
    <row r="88" spans="1:4" ht="25.5">
      <c r="A88" s="153">
        <f>IF((SUM('Разделы 1, 2'!O13:O13)&lt;=SUM('Разделы 1, 2'!N13:N13)),"","НЕВЕРНО!")</f>
      </c>
      <c r="B88" s="154">
        <v>35299</v>
      </c>
      <c r="C88" s="156" t="s">
        <v>219</v>
      </c>
      <c r="D88" s="156" t="s">
        <v>342</v>
      </c>
    </row>
    <row r="89" spans="1:4" ht="25.5">
      <c r="A89" s="153">
        <f>IF((SUM('Разделы 1, 2'!O14:O14)&lt;=SUM('Разделы 1, 2'!N14:N14)),"","НЕВЕРНО!")</f>
      </c>
      <c r="B89" s="154">
        <v>35299</v>
      </c>
      <c r="C89" s="156" t="s">
        <v>1068</v>
      </c>
      <c r="D89" s="156" t="s">
        <v>342</v>
      </c>
    </row>
    <row r="90" spans="1:4" ht="25.5">
      <c r="A90" s="153">
        <f>IF((SUM('Разделы 1, 2'!O15:O15)&lt;=SUM('Разделы 1, 2'!N15:N15)),"","НЕВЕРНО!")</f>
      </c>
      <c r="B90" s="154">
        <v>35299</v>
      </c>
      <c r="C90" s="156" t="s">
        <v>733</v>
      </c>
      <c r="D90" s="156" t="s">
        <v>342</v>
      </c>
    </row>
    <row r="91" spans="1:4" ht="25.5">
      <c r="A91" s="153">
        <f>IF((SUM('Разделы 1, 2'!O16:O16)&lt;=SUM('Разделы 1, 2'!N16:N16)),"","НЕВЕРНО!")</f>
      </c>
      <c r="B91" s="154">
        <v>35299</v>
      </c>
      <c r="C91" s="156" t="s">
        <v>1089</v>
      </c>
      <c r="D91" s="156" t="s">
        <v>342</v>
      </c>
    </row>
    <row r="92" spans="1:4" ht="25.5">
      <c r="A92" s="153">
        <f>IF((SUM('Разделы 1, 2'!O17:O17)&lt;=SUM('Разделы 1, 2'!N17:N17)),"","НЕВЕРНО!")</f>
      </c>
      <c r="B92" s="154">
        <v>35299</v>
      </c>
      <c r="C92" s="156" t="s">
        <v>1065</v>
      </c>
      <c r="D92" s="156" t="s">
        <v>342</v>
      </c>
    </row>
    <row r="93" spans="1:4" ht="25.5">
      <c r="A93" s="153">
        <f>IF((SUM('Разделы 1, 2'!O18:O18)&lt;=SUM('Разделы 1, 2'!N18:N18)),"","НЕВЕРНО!")</f>
      </c>
      <c r="B93" s="154">
        <v>35299</v>
      </c>
      <c r="C93" s="156" t="s">
        <v>728</v>
      </c>
      <c r="D93" s="156" t="s">
        <v>342</v>
      </c>
    </row>
    <row r="94" spans="1:4" ht="25.5">
      <c r="A94" s="153">
        <f>IF((SUM('Разделы 1, 2'!O19:O19)&lt;=SUM('Разделы 1, 2'!N19:N19)),"","НЕВЕРНО!")</f>
      </c>
      <c r="B94" s="154">
        <v>35299</v>
      </c>
      <c r="C94" s="156" t="s">
        <v>708</v>
      </c>
      <c r="D94" s="156" t="s">
        <v>342</v>
      </c>
    </row>
    <row r="95" spans="1:4" ht="25.5">
      <c r="A95" s="153">
        <f>IF((SUM('Разделы 1, 2'!O20:O20)&lt;=SUM('Разделы 1, 2'!N20:N20)),"","НЕВЕРНО!")</f>
      </c>
      <c r="B95" s="154">
        <v>35299</v>
      </c>
      <c r="C95" s="156" t="s">
        <v>1082</v>
      </c>
      <c r="D95" s="156" t="s">
        <v>342</v>
      </c>
    </row>
    <row r="96" spans="1:4" ht="25.5">
      <c r="A96" s="153">
        <f>IF((SUM('Разделы 1, 2'!O21:O21)&lt;=SUM('Разделы 1, 2'!N21:N21)),"","НЕВЕРНО!")</f>
      </c>
      <c r="B96" s="154">
        <v>35299</v>
      </c>
      <c r="C96" s="156" t="s">
        <v>1059</v>
      </c>
      <c r="D96" s="156" t="s">
        <v>342</v>
      </c>
    </row>
    <row r="97" spans="1:4" ht="25.5">
      <c r="A97" s="153">
        <f>IF((SUM('Разделы 1, 2'!O22:O22)&lt;=SUM('Разделы 1, 2'!N22:N22)),"","НЕВЕРНО!")</f>
      </c>
      <c r="B97" s="154">
        <v>35299</v>
      </c>
      <c r="C97" s="156" t="s">
        <v>722</v>
      </c>
      <c r="D97" s="156" t="s">
        <v>342</v>
      </c>
    </row>
    <row r="98" spans="1:4" ht="25.5">
      <c r="A98" s="153">
        <f>IF((SUM('Разделы 1, 2'!O23:O23)&lt;=SUM('Разделы 1, 2'!N23:N23)),"","НЕВЕРНО!")</f>
      </c>
      <c r="B98" s="154">
        <v>35299</v>
      </c>
      <c r="C98" s="156" t="s">
        <v>341</v>
      </c>
      <c r="D98" s="156" t="s">
        <v>342</v>
      </c>
    </row>
    <row r="99" spans="1:4" ht="25.5">
      <c r="A99" s="153">
        <f>IF((SUM('Разделы 1, 2'!O24:O24)&lt;=SUM('Разделы 1, 2'!N24:N24)),"","НЕВЕРНО!")</f>
      </c>
      <c r="B99" s="154">
        <v>35299</v>
      </c>
      <c r="C99" s="156" t="s">
        <v>222</v>
      </c>
      <c r="D99" s="156" t="s">
        <v>342</v>
      </c>
    </row>
    <row r="100" spans="1:4" ht="25.5">
      <c r="A100" s="153">
        <f>IF((SUM('Разделы 1, 2'!O25:O25)&lt;=SUM('Разделы 1, 2'!N25:N25)),"","НЕВЕРНО!")</f>
      </c>
      <c r="B100" s="154">
        <v>35299</v>
      </c>
      <c r="C100" s="156" t="s">
        <v>1078</v>
      </c>
      <c r="D100" s="156" t="s">
        <v>342</v>
      </c>
    </row>
    <row r="101" spans="1:4" ht="25.5">
      <c r="A101" s="153">
        <f>IF((SUM('Разделы 1, 2'!O26:O26)&lt;=SUM('Разделы 1, 2'!N26:N26)),"","НЕВЕРНО!")</f>
      </c>
      <c r="B101" s="154">
        <v>35299</v>
      </c>
      <c r="C101" s="156" t="s">
        <v>1054</v>
      </c>
      <c r="D101" s="156" t="s">
        <v>342</v>
      </c>
    </row>
    <row r="102" spans="1:4" ht="25.5">
      <c r="A102" s="153">
        <f>IF((SUM('Разделы 1, 2'!O27:O27)&lt;=SUM('Разделы 1, 2'!N27:N27)),"","НЕВЕРНО!")</f>
      </c>
      <c r="B102" s="154">
        <v>35299</v>
      </c>
      <c r="C102" s="156" t="s">
        <v>716</v>
      </c>
      <c r="D102" s="156" t="s">
        <v>342</v>
      </c>
    </row>
    <row r="103" spans="1:4" ht="25.5">
      <c r="A103" s="153">
        <f>IF((SUM('Разделы 1, 2'!O28:O28)&lt;=SUM('Разделы 1, 2'!N28:N28)),"","НЕВЕРНО!")</f>
      </c>
      <c r="B103" s="154">
        <v>35299</v>
      </c>
      <c r="C103" s="156" t="s">
        <v>1093</v>
      </c>
      <c r="D103" s="156" t="s">
        <v>342</v>
      </c>
    </row>
    <row r="104" spans="1:4" ht="25.5">
      <c r="A104" s="153">
        <f>IF((SUM('Разделы 1, 2'!O29:O29)&lt;=SUM('Разделы 1, 2'!N29:N29)),"","НЕВЕРНО!")</f>
      </c>
      <c r="B104" s="154">
        <v>35299</v>
      </c>
      <c r="C104" s="156" t="s">
        <v>1070</v>
      </c>
      <c r="D104" s="156" t="s">
        <v>342</v>
      </c>
    </row>
    <row r="105" spans="1:4" ht="25.5">
      <c r="A105" s="153">
        <f>IF((SUM('Разделы 1, 2'!O30:O30)&lt;=SUM('Разделы 1, 2'!N30:N30)),"","НЕВЕРНО!")</f>
      </c>
      <c r="B105" s="154">
        <v>35299</v>
      </c>
      <c r="C105" s="156" t="s">
        <v>735</v>
      </c>
      <c r="D105" s="156" t="s">
        <v>342</v>
      </c>
    </row>
    <row r="106" spans="1:4" ht="25.5">
      <c r="A106" s="153">
        <f>IF((SUM('Разделы 1, 2'!O31:O31)&lt;=SUM('Разделы 1, 2'!N31:N31)),"","НЕВЕРНО!")</f>
      </c>
      <c r="B106" s="154">
        <v>35299</v>
      </c>
      <c r="C106" s="156" t="s">
        <v>712</v>
      </c>
      <c r="D106" s="156" t="s">
        <v>342</v>
      </c>
    </row>
    <row r="107" spans="1:4" ht="25.5">
      <c r="A107" s="153">
        <f>IF((SUM('Разделы 1, 2'!O32:O32)&lt;=SUM('Разделы 1, 2'!N32:N32)),"","НЕВЕРНО!")</f>
      </c>
      <c r="B107" s="154">
        <v>35299</v>
      </c>
      <c r="C107" s="156" t="s">
        <v>1066</v>
      </c>
      <c r="D107" s="156" t="s">
        <v>342</v>
      </c>
    </row>
    <row r="108" spans="1:4" ht="25.5">
      <c r="A108" s="153">
        <f>IF((SUM('Разделы 1, 2'!O33:O33)&lt;=SUM('Разделы 1, 2'!N33:N33)),"","НЕВЕРНО!")</f>
      </c>
      <c r="B108" s="154">
        <v>35299</v>
      </c>
      <c r="C108" s="156" t="s">
        <v>730</v>
      </c>
      <c r="D108" s="156" t="s">
        <v>342</v>
      </c>
    </row>
    <row r="109" spans="1:4" ht="25.5">
      <c r="A109" s="153">
        <f>IF((SUM('Разделы 1, 2'!O34:O34)&lt;=SUM('Разделы 1, 2'!N34:N34)),"","НЕВЕРНО!")</f>
      </c>
      <c r="B109" s="154">
        <v>35299</v>
      </c>
      <c r="C109" s="156" t="s">
        <v>707</v>
      </c>
      <c r="D109" s="156" t="s">
        <v>342</v>
      </c>
    </row>
    <row r="110" spans="1:4" ht="25.5">
      <c r="A110" s="153">
        <f>IF((SUM('Разделы 1, 2'!O35:O35)&lt;=SUM('Разделы 1, 2'!N35:N35)),"","НЕВЕРНО!")</f>
      </c>
      <c r="B110" s="154">
        <v>35299</v>
      </c>
      <c r="C110" s="156" t="s">
        <v>1085</v>
      </c>
      <c r="D110" s="156" t="s">
        <v>342</v>
      </c>
    </row>
    <row r="111" spans="1:4" ht="25.5">
      <c r="A111" s="153">
        <f>IF((SUM('Разделы 1, 2'!O36:O36)&lt;=SUM('Разделы 1, 2'!N36:N36)),"","НЕВЕРНО!")</f>
      </c>
      <c r="B111" s="154">
        <v>35299</v>
      </c>
      <c r="C111" s="156" t="s">
        <v>1060</v>
      </c>
      <c r="D111" s="156" t="s">
        <v>342</v>
      </c>
    </row>
    <row r="112" spans="1:4" ht="25.5">
      <c r="A112" s="153">
        <f>IF((SUM('Разделы 1, 2'!O37:O37)&lt;=SUM('Разделы 1, 2'!N37:N37)),"","НЕВЕРНО!")</f>
      </c>
      <c r="B112" s="154">
        <v>35299</v>
      </c>
      <c r="C112" s="156" t="s">
        <v>724</v>
      </c>
      <c r="D112" s="156" t="s">
        <v>342</v>
      </c>
    </row>
    <row r="113" spans="1:4" ht="25.5">
      <c r="A113" s="153">
        <f>IF((SUM('Разделы 1, 2'!O38:O38)&lt;=SUM('Разделы 1, 2'!N38:N38)),"","НЕВЕРНО!")</f>
      </c>
      <c r="B113" s="154">
        <v>35299</v>
      </c>
      <c r="C113" s="156" t="s">
        <v>345</v>
      </c>
      <c r="D113" s="156" t="s">
        <v>342</v>
      </c>
    </row>
    <row r="114" spans="1:4" ht="25.5">
      <c r="A114" s="153">
        <f>IF((SUM('Разделы 1, 2'!O39:O39)&lt;=SUM('Разделы 1, 2'!N39:N39)),"","НЕВЕРНО!")</f>
      </c>
      <c r="B114" s="154">
        <v>35299</v>
      </c>
      <c r="C114" s="156" t="s">
        <v>1074</v>
      </c>
      <c r="D114" s="156" t="s">
        <v>342</v>
      </c>
    </row>
    <row r="115" spans="1:4" ht="25.5">
      <c r="A115" s="153">
        <f>IF((SUM('Разделы 1, 2'!O40:O40)&lt;=SUM('Разделы 1, 2'!N40:N40)),"","НЕВЕРНО!")</f>
      </c>
      <c r="B115" s="154">
        <v>35299</v>
      </c>
      <c r="C115" s="156" t="s">
        <v>1076</v>
      </c>
      <c r="D115" s="156" t="s">
        <v>342</v>
      </c>
    </row>
    <row r="116" spans="1:4" ht="25.5">
      <c r="A116" s="153">
        <f>IF((SUM('Разделы 1, 2'!O41:O41)&lt;=SUM('Разделы 1, 2'!N41:N41)),"","НЕВЕРНО!")</f>
      </c>
      <c r="B116" s="154">
        <v>35299</v>
      </c>
      <c r="C116" s="156" t="s">
        <v>1057</v>
      </c>
      <c r="D116" s="156" t="s">
        <v>342</v>
      </c>
    </row>
    <row r="117" spans="1:4" ht="25.5">
      <c r="A117" s="153">
        <f>IF((SUM('Разделы 1, 2'!O42:O42)&lt;=SUM('Разделы 1, 2'!N42:N42)),"","НЕВЕРНО!")</f>
      </c>
      <c r="B117" s="154">
        <v>35299</v>
      </c>
      <c r="C117" s="156" t="s">
        <v>720</v>
      </c>
      <c r="D117" s="156" t="s">
        <v>342</v>
      </c>
    </row>
    <row r="118" spans="1:4" ht="25.5">
      <c r="A118" s="153">
        <f>IF((SUM('Разделы 1, 2'!O43:O43)&lt;=SUM('Разделы 1, 2'!N43:N43)),"","НЕВЕРНО!")</f>
      </c>
      <c r="B118" s="154">
        <v>35299</v>
      </c>
      <c r="C118" s="156" t="s">
        <v>1092</v>
      </c>
      <c r="D118" s="156" t="s">
        <v>342</v>
      </c>
    </row>
    <row r="119" spans="1:4" ht="25.5">
      <c r="A119" s="153">
        <f>IF((SUM('Разделы 1, 2'!O44:O44)&lt;=SUM('Разделы 1, 2'!N44:N44)),"","НЕВЕРНО!")</f>
      </c>
      <c r="B119" s="154">
        <v>35299</v>
      </c>
      <c r="C119" s="156" t="s">
        <v>1072</v>
      </c>
      <c r="D119" s="156" t="s">
        <v>342</v>
      </c>
    </row>
    <row r="120" spans="1:4" ht="25.5">
      <c r="A120" s="153">
        <f>IF((SUM('Разделы 1, 2'!O45:O45)&lt;=SUM('Разделы 1, 2'!N45:N45)),"","НЕВЕРНО!")</f>
      </c>
      <c r="B120" s="154">
        <v>35299</v>
      </c>
      <c r="C120" s="156" t="s">
        <v>736</v>
      </c>
      <c r="D120" s="156" t="s">
        <v>342</v>
      </c>
    </row>
    <row r="121" spans="1:4" ht="25.5">
      <c r="A121" s="153">
        <f>IF((SUM('Разделы 1, 2'!O46:O46)&lt;=SUM('Разделы 1, 2'!N46:N46)),"","НЕВЕРНО!")</f>
      </c>
      <c r="B121" s="154">
        <v>35299</v>
      </c>
      <c r="C121" s="156" t="s">
        <v>713</v>
      </c>
      <c r="D121" s="156" t="s">
        <v>342</v>
      </c>
    </row>
    <row r="122" spans="1:4" ht="25.5">
      <c r="A122" s="153">
        <f>IF((SUM('Разделы 1, 2'!O47:O47)&lt;=SUM('Разделы 1, 2'!N47:N47)),"","НЕВЕРНО!")</f>
      </c>
      <c r="B122" s="154">
        <v>35299</v>
      </c>
      <c r="C122" s="156" t="s">
        <v>1067</v>
      </c>
      <c r="D122" s="156" t="s">
        <v>342</v>
      </c>
    </row>
    <row r="123" spans="1:4" ht="25.5">
      <c r="A123" s="153">
        <f>IF((SUM('Разделы 1, 2'!O48:O48)&lt;=SUM('Разделы 1, 2'!N48:N48)),"","НЕВЕРНО!")</f>
      </c>
      <c r="B123" s="154">
        <v>35299</v>
      </c>
      <c r="C123" s="156" t="s">
        <v>731</v>
      </c>
      <c r="D123" s="156" t="s">
        <v>342</v>
      </c>
    </row>
    <row r="124" spans="1:4" ht="25.5">
      <c r="A124" s="153">
        <f>IF((SUM('Разделы 1, 2'!O49:O49)&lt;=SUM('Разделы 1, 2'!N49:N49)),"","НЕВЕРНО!")</f>
      </c>
      <c r="B124" s="154">
        <v>35299</v>
      </c>
      <c r="C124" s="156" t="s">
        <v>711</v>
      </c>
      <c r="D124" s="156" t="s">
        <v>342</v>
      </c>
    </row>
    <row r="125" spans="1:4" ht="25.5">
      <c r="A125" s="153">
        <f>IF((SUM('Разделы 1, 2'!O50:O50)&lt;=SUM('Разделы 1, 2'!N50:N50)),"","НЕВЕРНО!")</f>
      </c>
      <c r="B125" s="154">
        <v>35299</v>
      </c>
      <c r="C125" s="156" t="s">
        <v>1087</v>
      </c>
      <c r="D125" s="156" t="s">
        <v>342</v>
      </c>
    </row>
    <row r="126" spans="1:4" ht="25.5">
      <c r="A126" s="153">
        <f>IF((SUM('Разделы 1, 2'!O51:O51)&lt;=SUM('Разделы 1, 2'!N51:N51)),"","НЕВЕРНО!")</f>
      </c>
      <c r="B126" s="154">
        <v>35299</v>
      </c>
      <c r="C126" s="156" t="s">
        <v>1063</v>
      </c>
      <c r="D126" s="156" t="s">
        <v>342</v>
      </c>
    </row>
    <row r="127" spans="1:4" ht="25.5">
      <c r="A127" s="153">
        <f>IF((SUM('Разделы 1, 2'!O52:O52)&lt;=SUM('Разделы 1, 2'!N52:N52)),"","НЕВЕРНО!")</f>
      </c>
      <c r="B127" s="154">
        <v>35299</v>
      </c>
      <c r="C127" s="156" t="s">
        <v>726</v>
      </c>
      <c r="D127" s="156" t="s">
        <v>342</v>
      </c>
    </row>
    <row r="128" spans="1:4" ht="25.5">
      <c r="A128" s="153">
        <f>IF((SUM('Разделы 1, 2'!O53:O53)&lt;=SUM('Разделы 1, 2'!N53:N53)),"","НЕВЕРНО!")</f>
      </c>
      <c r="B128" s="154">
        <v>35299</v>
      </c>
      <c r="C128" s="156" t="s">
        <v>343</v>
      </c>
      <c r="D128" s="156" t="s">
        <v>342</v>
      </c>
    </row>
    <row r="129" spans="1:4" ht="25.5">
      <c r="A129" s="153">
        <f>IF((SUM('Разделы 1, 2'!O54:O54)&lt;=SUM('Разделы 1, 2'!N54:N54)),"","НЕВЕРНО!")</f>
      </c>
      <c r="B129" s="154">
        <v>35299</v>
      </c>
      <c r="C129" s="156" t="s">
        <v>1073</v>
      </c>
      <c r="D129" s="156" t="s">
        <v>342</v>
      </c>
    </row>
    <row r="130" spans="1:4" ht="25.5">
      <c r="A130" s="153">
        <f>IF((SUM('Разделы 1, 2'!O55:O55)&lt;=SUM('Разделы 1, 2'!N55:N55)),"","НЕВЕРНО!")</f>
      </c>
      <c r="B130" s="154">
        <v>35299</v>
      </c>
      <c r="C130" s="156" t="s">
        <v>1075</v>
      </c>
      <c r="D130" s="156" t="s">
        <v>342</v>
      </c>
    </row>
    <row r="131" spans="1:4" ht="25.5">
      <c r="A131" s="153">
        <f>IF((SUM('Разделы 1, 2'!O56:O56)&lt;=SUM('Разделы 1, 2'!N56:N56)),"","НЕВЕРНО!")</f>
      </c>
      <c r="B131" s="154">
        <v>35299</v>
      </c>
      <c r="C131" s="156" t="s">
        <v>1056</v>
      </c>
      <c r="D131" s="156" t="s">
        <v>342</v>
      </c>
    </row>
    <row r="132" spans="1:4" ht="25.5">
      <c r="A132" s="153">
        <f>IF((SUM('Разделы 1, 2'!O57:O57)&lt;=SUM('Разделы 1, 2'!N57:N57)),"","НЕВЕРНО!")</f>
      </c>
      <c r="B132" s="154">
        <v>35299</v>
      </c>
      <c r="C132" s="156" t="s">
        <v>719</v>
      </c>
      <c r="D132" s="156" t="s">
        <v>342</v>
      </c>
    </row>
    <row r="133" spans="1:4" ht="25.5">
      <c r="A133" s="153">
        <f>IF((SUM('Разделы 1, 2'!O58:O58)&lt;=SUM('Разделы 1, 2'!N58:N58)),"","НЕВЕРНО!")</f>
      </c>
      <c r="B133" s="154">
        <v>35299</v>
      </c>
      <c r="C133" s="156" t="s">
        <v>220</v>
      </c>
      <c r="D133" s="156" t="s">
        <v>342</v>
      </c>
    </row>
    <row r="134" spans="1:4" ht="25.5">
      <c r="A134" s="153">
        <f>IF((SUM('Разделы 1, 2'!O59:O59)&lt;=SUM('Разделы 1, 2'!N59:N59)),"","НЕВЕРНО!")</f>
      </c>
      <c r="B134" s="154">
        <v>35299</v>
      </c>
      <c r="C134" s="156" t="s">
        <v>1071</v>
      </c>
      <c r="D134" s="156" t="s">
        <v>342</v>
      </c>
    </row>
    <row r="135" spans="1:4" ht="25.5">
      <c r="A135" s="153">
        <f>IF((SUM('Разделы 1, 2'!O60:O60)&lt;=SUM('Разделы 1, 2'!N60:N60)),"","НЕВЕРНО!")</f>
      </c>
      <c r="B135" s="154">
        <v>35299</v>
      </c>
      <c r="C135" s="156" t="s">
        <v>737</v>
      </c>
      <c r="D135" s="156" t="s">
        <v>342</v>
      </c>
    </row>
    <row r="136" spans="1:4" ht="25.5">
      <c r="A136" s="153">
        <f>IF((SUM('Разделы 1, 2'!O61:O61)&lt;=SUM('Разделы 1, 2'!N61:N61)),"","НЕВЕРНО!")</f>
      </c>
      <c r="B136" s="154">
        <v>35299</v>
      </c>
      <c r="C136" s="156" t="s">
        <v>715</v>
      </c>
      <c r="D136" s="156" t="s">
        <v>342</v>
      </c>
    </row>
    <row r="137" spans="1:4" ht="25.5">
      <c r="A137" s="153">
        <f>IF((SUM('Разделы 1, 2'!O62:O62)&lt;=SUM('Разделы 1, 2'!N62:N62)),"","НЕВЕРНО!")</f>
      </c>
      <c r="B137" s="154">
        <v>35299</v>
      </c>
      <c r="C137" s="156" t="s">
        <v>1090</v>
      </c>
      <c r="D137" s="156" t="s">
        <v>342</v>
      </c>
    </row>
    <row r="138" spans="1:4" ht="25.5">
      <c r="A138" s="153">
        <f>IF((SUM('Разделы 1, 2'!O63:O63)&lt;=SUM('Разделы 1, 2'!N63:N63)),"","НЕВЕРНО!")</f>
      </c>
      <c r="B138" s="154">
        <v>35299</v>
      </c>
      <c r="C138" s="156" t="s">
        <v>732</v>
      </c>
      <c r="D138" s="156" t="s">
        <v>342</v>
      </c>
    </row>
    <row r="139" spans="1:4" ht="25.5">
      <c r="A139" s="153">
        <f>IF((SUM('Разделы 1, 2'!O64:O64)&lt;=SUM('Разделы 1, 2'!N64:N64)),"","НЕВЕРНО!")</f>
      </c>
      <c r="B139" s="154">
        <v>35299</v>
      </c>
      <c r="C139" s="156" t="s">
        <v>709</v>
      </c>
      <c r="D139" s="156" t="s">
        <v>342</v>
      </c>
    </row>
    <row r="140" spans="1:4" ht="25.5">
      <c r="A140" s="153">
        <f>IF((SUM('Разделы 1, 2'!O65:O65)&lt;=SUM('Разделы 1, 2'!N65:N65)),"","НЕВЕРНО!")</f>
      </c>
      <c r="B140" s="154">
        <v>35299</v>
      </c>
      <c r="C140" s="156" t="s">
        <v>1086</v>
      </c>
      <c r="D140" s="156" t="s">
        <v>342</v>
      </c>
    </row>
    <row r="141" spans="1:4" ht="25.5">
      <c r="A141" s="153">
        <f>IF((SUM('Разделы 1, 2'!O66:O66)&lt;=SUM('Разделы 1, 2'!N66:N66)),"","НЕВЕРНО!")</f>
      </c>
      <c r="B141" s="154">
        <v>35299</v>
      </c>
      <c r="C141" s="156" t="s">
        <v>1061</v>
      </c>
      <c r="D141" s="156" t="s">
        <v>342</v>
      </c>
    </row>
    <row r="142" spans="1:4" ht="25.5">
      <c r="A142" s="153">
        <f>IF((SUM('Разделы 1, 2'!O67:O67)&lt;=SUM('Разделы 1, 2'!N67:N67)),"","НЕВЕРНО!")</f>
      </c>
      <c r="B142" s="154">
        <v>35299</v>
      </c>
      <c r="C142" s="156" t="s">
        <v>725</v>
      </c>
      <c r="D142" s="156" t="s">
        <v>342</v>
      </c>
    </row>
    <row r="143" spans="1:4" ht="25.5">
      <c r="A143" s="153">
        <f>IF((SUM('Разделы 1, 2'!O68:O68)&lt;=SUM('Разделы 1, 2'!N68:N68)),"","НЕВЕРНО!")</f>
      </c>
      <c r="B143" s="154">
        <v>35299</v>
      </c>
      <c r="C143" s="156" t="s">
        <v>705</v>
      </c>
      <c r="D143" s="156" t="s">
        <v>342</v>
      </c>
    </row>
    <row r="144" spans="1:4" ht="25.5">
      <c r="A144" s="153">
        <f>IF((SUM('Разделы 1, 2'!O69:O69)&lt;=SUM('Разделы 1, 2'!N69:N69)),"","НЕВЕРНО!")</f>
      </c>
      <c r="B144" s="154">
        <v>35299</v>
      </c>
      <c r="C144" s="156" t="s">
        <v>1080</v>
      </c>
      <c r="D144" s="156" t="s">
        <v>342</v>
      </c>
    </row>
    <row r="145" spans="1:4" ht="25.5">
      <c r="A145" s="153">
        <f>IF((SUM('Разделы 1, 2'!O70:O70)&lt;=SUM('Разделы 1, 2'!N70:N70)),"","НЕВЕРНО!")</f>
      </c>
      <c r="B145" s="154">
        <v>35299</v>
      </c>
      <c r="C145" s="156" t="s">
        <v>1058</v>
      </c>
      <c r="D145" s="156" t="s">
        <v>342</v>
      </c>
    </row>
    <row r="146" spans="1:4" ht="25.5">
      <c r="A146" s="153">
        <f>IF((SUM('Разделы 1, 2'!O71:O71)&lt;=SUM('Разделы 1, 2'!N71:N71)),"","НЕВЕРНО!")</f>
      </c>
      <c r="B146" s="154">
        <v>35299</v>
      </c>
      <c r="C146" s="156" t="s">
        <v>723</v>
      </c>
      <c r="D146" s="156" t="s">
        <v>342</v>
      </c>
    </row>
    <row r="147" spans="1:4" ht="25.5">
      <c r="A147" s="153">
        <f>IF((SUM('Разделы 1, 2'!O72:O72)&lt;=SUM('Разделы 1, 2'!N72:N72)),"","НЕВЕРНО!")</f>
      </c>
      <c r="B147" s="154">
        <v>35299</v>
      </c>
      <c r="C147" s="156" t="s">
        <v>344</v>
      </c>
      <c r="D147" s="156" t="s">
        <v>342</v>
      </c>
    </row>
    <row r="148" spans="1:4" ht="25.5">
      <c r="A148" s="153">
        <f>IF((SUM('Разделы 1, 2'!O73:O73)&lt;=SUM('Разделы 1, 2'!N73:N73)),"","НЕВЕРНО!")</f>
      </c>
      <c r="B148" s="154">
        <v>35299</v>
      </c>
      <c r="C148" s="156" t="s">
        <v>1083</v>
      </c>
      <c r="D148" s="156" t="s">
        <v>342</v>
      </c>
    </row>
    <row r="149" spans="1:4" ht="25.5">
      <c r="A149" s="153">
        <f>IF((SUM('Разделы 1, 2'!O74:O74)&lt;=SUM('Разделы 1, 2'!N74:N74)),"","НЕВЕРНО!")</f>
      </c>
      <c r="B149" s="154">
        <v>35299</v>
      </c>
      <c r="C149" s="156" t="s">
        <v>1062</v>
      </c>
      <c r="D149" s="156" t="s">
        <v>342</v>
      </c>
    </row>
    <row r="150" spans="1:4" ht="25.5">
      <c r="A150" s="153">
        <f>IF((SUM('Разделы 1, 2'!O75:O75)&lt;=SUM('Разделы 1, 2'!N75:N75)),"","НЕВЕРНО!")</f>
      </c>
      <c r="B150" s="154">
        <v>35299</v>
      </c>
      <c r="C150" s="156" t="s">
        <v>729</v>
      </c>
      <c r="D150" s="156" t="s">
        <v>342</v>
      </c>
    </row>
    <row r="151" spans="1:4" ht="25.5">
      <c r="A151" s="153">
        <f>IF((SUM('Разделы 1, 2'!O76:O76)&lt;=SUM('Разделы 1, 2'!N76:N76)),"","НЕВЕРНО!")</f>
      </c>
      <c r="B151" s="154">
        <v>35299</v>
      </c>
      <c r="C151" s="156" t="s">
        <v>710</v>
      </c>
      <c r="D151" s="156" t="s">
        <v>342</v>
      </c>
    </row>
    <row r="152" spans="1:4" ht="25.5">
      <c r="A152" s="153">
        <f>IF((SUM('Разделы 1, 2'!O77:O77)&lt;=SUM('Разделы 1, 2'!N77:N77)),"","НЕВЕРНО!")</f>
      </c>
      <c r="B152" s="154">
        <v>35299</v>
      </c>
      <c r="C152" s="156" t="s">
        <v>1088</v>
      </c>
      <c r="D152" s="156" t="s">
        <v>342</v>
      </c>
    </row>
    <row r="153" spans="1:4" ht="25.5">
      <c r="A153" s="153">
        <f>IF((SUM('Разделы 1, 2'!O78:O78)&lt;=SUM('Разделы 1, 2'!N78:N78)),"","НЕВЕРНО!")</f>
      </c>
      <c r="B153" s="154">
        <v>35299</v>
      </c>
      <c r="C153" s="156" t="s">
        <v>734</v>
      </c>
      <c r="D153" s="156" t="s">
        <v>342</v>
      </c>
    </row>
    <row r="154" spans="1:4" ht="25.5">
      <c r="A154" s="153">
        <f>IF((SUM('Разделы 1, 2'!O79:O79)&lt;=SUM('Разделы 1, 2'!N79:N79)),"","НЕВЕРНО!")</f>
      </c>
      <c r="B154" s="154">
        <v>35299</v>
      </c>
      <c r="C154" s="156" t="s">
        <v>714</v>
      </c>
      <c r="D154" s="156" t="s">
        <v>342</v>
      </c>
    </row>
    <row r="155" spans="1:4" ht="25.5">
      <c r="A155" s="153">
        <f>IF((SUM('Разделы 1, 2'!O80:O80)&lt;=SUM('Разделы 1, 2'!N80:N80)),"","НЕВЕРНО!")</f>
      </c>
      <c r="B155" s="154">
        <v>35299</v>
      </c>
      <c r="C155" s="156" t="s">
        <v>1091</v>
      </c>
      <c r="D155" s="156" t="s">
        <v>342</v>
      </c>
    </row>
    <row r="156" spans="1:4" ht="25.5">
      <c r="A156" s="153">
        <f>IF((SUM('Разделы 1, 2'!O81:O81)&lt;=SUM('Разделы 1, 2'!N81:N81)),"","НЕВЕРНО!")</f>
      </c>
      <c r="B156" s="154">
        <v>35299</v>
      </c>
      <c r="C156" s="156" t="s">
        <v>1069</v>
      </c>
      <c r="D156" s="156" t="s">
        <v>342</v>
      </c>
    </row>
    <row r="157" spans="1:4" ht="25.5">
      <c r="A157" s="153">
        <f>IF((SUM('Разделы 1, 2'!O82:O82)&lt;=SUM('Разделы 1, 2'!N82:N82)),"","НЕВЕРНО!")</f>
      </c>
      <c r="B157" s="154">
        <v>35299</v>
      </c>
      <c r="C157" s="156" t="s">
        <v>738</v>
      </c>
      <c r="D157" s="156" t="s">
        <v>342</v>
      </c>
    </row>
    <row r="158" spans="1:4" ht="25.5">
      <c r="A158" s="153">
        <f>IF((SUM('Разделы 1, 2'!O83:O83)&lt;=SUM('Разделы 1, 2'!N83:N83)),"","НЕВЕРНО!")</f>
      </c>
      <c r="B158" s="154">
        <v>35299</v>
      </c>
      <c r="C158" s="156" t="s">
        <v>717</v>
      </c>
      <c r="D158" s="156" t="s">
        <v>342</v>
      </c>
    </row>
    <row r="159" spans="1:4" ht="25.5">
      <c r="A159" s="153">
        <f>IF((SUM('Разделы 1, 2'!O84:O84)&lt;=SUM('Разделы 1, 2'!N84:N84)),"","НЕВЕРНО!")</f>
      </c>
      <c r="B159" s="154">
        <v>35299</v>
      </c>
      <c r="C159" s="156" t="s">
        <v>221</v>
      </c>
      <c r="D159" s="156" t="s">
        <v>342</v>
      </c>
    </row>
    <row r="160" spans="1:4" ht="25.5">
      <c r="A160" s="153">
        <f>IF((SUM('Разделы 1, 2'!O85:O85)&lt;=SUM('Разделы 1, 2'!N85:N85)),"","НЕВЕРНО!")</f>
      </c>
      <c r="B160" s="154">
        <v>35299</v>
      </c>
      <c r="C160" s="156" t="s">
        <v>1077</v>
      </c>
      <c r="D160" s="156" t="s">
        <v>342</v>
      </c>
    </row>
    <row r="161" spans="1:4" ht="25.5">
      <c r="A161" s="153">
        <f>IF((SUM('Разделы 1, 2'!O86:O86)&lt;=SUM('Разделы 1, 2'!N86:N86)),"","НЕВЕРНО!")</f>
      </c>
      <c r="B161" s="154">
        <v>35299</v>
      </c>
      <c r="C161" s="156" t="s">
        <v>721</v>
      </c>
      <c r="D161" s="156" t="s">
        <v>342</v>
      </c>
    </row>
    <row r="162" spans="1:4" ht="25.5">
      <c r="A162" s="153">
        <f>IF((SUM('Разделы 1, 2'!O87:O87)&lt;=SUM('Разделы 1, 2'!N87:N87)),"","НЕВЕРНО!")</f>
      </c>
      <c r="B162" s="154">
        <v>35299</v>
      </c>
      <c r="C162" s="156" t="s">
        <v>346</v>
      </c>
      <c r="D162" s="156" t="s">
        <v>342</v>
      </c>
    </row>
    <row r="163" spans="1:4" ht="25.5">
      <c r="A163" s="153">
        <f>IF((SUM('Разделы 1, 2'!O88:O88)&lt;=SUM('Разделы 1, 2'!N88:N88)),"","НЕВЕРНО!")</f>
      </c>
      <c r="B163" s="154">
        <v>35299</v>
      </c>
      <c r="C163" s="156" t="s">
        <v>1081</v>
      </c>
      <c r="D163" s="156" t="s">
        <v>342</v>
      </c>
    </row>
    <row r="164" spans="1:4" ht="25.5">
      <c r="A164" s="153">
        <f>IF((SUM('Разделы 1, 2'!O89:O89)&lt;=SUM('Разделы 1, 2'!N89:N89)),"","НЕВЕРНО!")</f>
      </c>
      <c r="B164" s="154">
        <v>35299</v>
      </c>
      <c r="C164" s="156" t="s">
        <v>1064</v>
      </c>
      <c r="D164" s="156" t="s">
        <v>342</v>
      </c>
    </row>
    <row r="165" spans="1:4" ht="25.5">
      <c r="A165" s="153">
        <f>IF((SUM('Разделы 1, 2'!O90:O90)&lt;=SUM('Разделы 1, 2'!N90:N90)),"","НЕВЕРНО!")</f>
      </c>
      <c r="B165" s="154">
        <v>35299</v>
      </c>
      <c r="C165" s="156" t="s">
        <v>727</v>
      </c>
      <c r="D165" s="156" t="s">
        <v>342</v>
      </c>
    </row>
    <row r="166" spans="1:4" ht="25.5">
      <c r="A166" s="153">
        <f>IF((SUM('Разделы 1, 2'!O91:O91)&lt;=SUM('Разделы 1, 2'!N91:N91)),"","НЕВЕРНО!")</f>
      </c>
      <c r="B166" s="154">
        <v>35299</v>
      </c>
      <c r="C166" s="156" t="s">
        <v>706</v>
      </c>
      <c r="D166" s="156" t="s">
        <v>342</v>
      </c>
    </row>
    <row r="167" spans="1:4" ht="25.5">
      <c r="A167" s="153">
        <f>IF((SUM('Разделы 1, 2'!O92:O92)&lt;=SUM('Разделы 1, 2'!N92:N92)),"","НЕВЕРНО!")</f>
      </c>
      <c r="B167" s="154">
        <v>35299</v>
      </c>
      <c r="C167" s="156" t="s">
        <v>1084</v>
      </c>
      <c r="D167" s="156" t="s">
        <v>342</v>
      </c>
    </row>
    <row r="168" spans="1:4" ht="25.5">
      <c r="A168" s="153">
        <f>IF((SUM('Разделы 1, 2'!G10:G10)=SUM('Разделы 1, 2'!H10:H10)+SUM('Разделы 1, 2'!J10:J10)),"","НЕВЕРНО!")</f>
      </c>
      <c r="B168" s="154">
        <v>35724</v>
      </c>
      <c r="C168" s="156" t="s">
        <v>518</v>
      </c>
      <c r="D168" s="156" t="s">
        <v>224</v>
      </c>
    </row>
    <row r="169" spans="1:4" ht="25.5">
      <c r="A169" s="153">
        <f>IF((SUM('Разделы 1, 2'!G11:G11)=SUM('Разделы 1, 2'!H11:H11)+SUM('Разделы 1, 2'!J11:J11)),"","НЕВЕРНО!")</f>
      </c>
      <c r="B169" s="154">
        <v>35724</v>
      </c>
      <c r="C169" s="156" t="s">
        <v>1127</v>
      </c>
      <c r="D169" s="156" t="s">
        <v>224</v>
      </c>
    </row>
    <row r="170" spans="1:4" ht="25.5">
      <c r="A170" s="153">
        <f>IF((SUM('Разделы 1, 2'!G12:G12)=SUM('Разделы 1, 2'!H12:H12)+SUM('Разделы 1, 2'!J12:J12)),"","НЕВЕРНО!")</f>
      </c>
      <c r="B170" s="154">
        <v>35724</v>
      </c>
      <c r="C170" s="156" t="s">
        <v>629</v>
      </c>
      <c r="D170" s="156" t="s">
        <v>224</v>
      </c>
    </row>
    <row r="171" spans="1:4" ht="25.5">
      <c r="A171" s="153">
        <f>IF((SUM('Разделы 1, 2'!G13:G13)=SUM('Разделы 1, 2'!H13:H13)+SUM('Разделы 1, 2'!J13:J13)),"","НЕВЕРНО!")</f>
      </c>
      <c r="B171" s="154">
        <v>35724</v>
      </c>
      <c r="C171" s="156" t="s">
        <v>508</v>
      </c>
      <c r="D171" s="156" t="s">
        <v>224</v>
      </c>
    </row>
    <row r="172" spans="1:4" ht="25.5">
      <c r="A172" s="153">
        <f>IF((SUM('Разделы 1, 2'!G14:G14)=SUM('Разделы 1, 2'!H14:H14)+SUM('Разделы 1, 2'!J14:J14)),"","НЕВЕРНО!")</f>
      </c>
      <c r="B172" s="154">
        <v>35724</v>
      </c>
      <c r="C172" s="156" t="s">
        <v>1107</v>
      </c>
      <c r="D172" s="156" t="s">
        <v>224</v>
      </c>
    </row>
    <row r="173" spans="1:4" ht="25.5">
      <c r="A173" s="153">
        <f>IF((SUM('Разделы 1, 2'!G15:G15)=SUM('Разделы 1, 2'!H15:H15)+SUM('Разделы 1, 2'!J15:J15)),"","НЕВЕРНО!")</f>
      </c>
      <c r="B173" s="154">
        <v>35724</v>
      </c>
      <c r="C173" s="156" t="s">
        <v>1125</v>
      </c>
      <c r="D173" s="156" t="s">
        <v>224</v>
      </c>
    </row>
    <row r="174" spans="1:4" ht="25.5">
      <c r="A174" s="153">
        <f>IF((SUM('Разделы 1, 2'!G16:G16)=SUM('Разделы 1, 2'!H16:H16)+SUM('Разделы 1, 2'!J16:J16)),"","НЕВЕРНО!")</f>
      </c>
      <c r="B174" s="154">
        <v>35724</v>
      </c>
      <c r="C174" s="156" t="s">
        <v>223</v>
      </c>
      <c r="D174" s="156" t="s">
        <v>224</v>
      </c>
    </row>
    <row r="175" spans="1:4" ht="25.5">
      <c r="A175" s="153">
        <f>IF((SUM('Разделы 1, 2'!G17:G17)=SUM('Разделы 1, 2'!H17:H17)+SUM('Разделы 1, 2'!J17:J17)),"","НЕВЕРНО!")</f>
      </c>
      <c r="B175" s="154">
        <v>35724</v>
      </c>
      <c r="C175" s="156" t="s">
        <v>506</v>
      </c>
      <c r="D175" s="156" t="s">
        <v>224</v>
      </c>
    </row>
    <row r="176" spans="1:4" ht="25.5">
      <c r="A176" s="153">
        <f>IF((SUM('Разделы 1, 2'!G18:G18)=SUM('Разделы 1, 2'!H18:H18)+SUM('Разделы 1, 2'!J18:J18)),"","НЕВЕРНО!")</f>
      </c>
      <c r="B176" s="154">
        <v>35724</v>
      </c>
      <c r="C176" s="156" t="s">
        <v>1103</v>
      </c>
      <c r="D176" s="156" t="s">
        <v>224</v>
      </c>
    </row>
    <row r="177" spans="1:4" ht="25.5">
      <c r="A177" s="153">
        <f>IF((SUM('Разделы 1, 2'!G19:G19)=SUM('Разделы 1, 2'!H19:H19)+SUM('Разделы 1, 2'!J19:J19)),"","НЕВЕРНО!")</f>
      </c>
      <c r="B177" s="154">
        <v>35724</v>
      </c>
      <c r="C177" s="156" t="s">
        <v>1141</v>
      </c>
      <c r="D177" s="156" t="s">
        <v>224</v>
      </c>
    </row>
    <row r="178" spans="1:4" ht="25.5">
      <c r="A178" s="153">
        <f>IF((SUM('Разделы 1, 2'!G20:G20)=SUM('Разделы 1, 2'!H20:H20)+SUM('Разделы 1, 2'!J20:J20)),"","НЕВЕРНО!")</f>
      </c>
      <c r="B178" s="154">
        <v>35724</v>
      </c>
      <c r="C178" s="156" t="s">
        <v>504</v>
      </c>
      <c r="D178" s="156" t="s">
        <v>224</v>
      </c>
    </row>
    <row r="179" spans="1:4" ht="25.5">
      <c r="A179" s="153">
        <f>IF((SUM('Разделы 1, 2'!G21:G21)=SUM('Разделы 1, 2'!H21:H21)+SUM('Разделы 1, 2'!J21:J21)),"","НЕВЕРНО!")</f>
      </c>
      <c r="B179" s="154">
        <v>35724</v>
      </c>
      <c r="C179" s="156" t="s">
        <v>524</v>
      </c>
      <c r="D179" s="156" t="s">
        <v>224</v>
      </c>
    </row>
    <row r="180" spans="1:4" ht="25.5">
      <c r="A180" s="153">
        <f>IF((SUM('Разделы 1, 2'!G22:G22)=SUM('Разделы 1, 2'!H22:H22)+SUM('Разделы 1, 2'!J22:J22)),"","НЕВЕРНО!")</f>
      </c>
      <c r="B180" s="154">
        <v>35724</v>
      </c>
      <c r="C180" s="156" t="s">
        <v>1120</v>
      </c>
      <c r="D180" s="156" t="s">
        <v>224</v>
      </c>
    </row>
    <row r="181" spans="1:4" ht="25.5">
      <c r="A181" s="153">
        <f>IF((SUM('Разделы 1, 2'!G23:G23)=SUM('Разделы 1, 2'!H23:H23)+SUM('Разделы 1, 2'!J23:J23)),"","НЕВЕРНО!")</f>
      </c>
      <c r="B181" s="154">
        <v>35724</v>
      </c>
      <c r="C181" s="156" t="s">
        <v>1135</v>
      </c>
      <c r="D181" s="156" t="s">
        <v>224</v>
      </c>
    </row>
    <row r="182" spans="1:4" ht="25.5">
      <c r="A182" s="153">
        <f>IF((SUM('Разделы 1, 2'!G24:G24)=SUM('Разделы 1, 2'!H24:H24)+SUM('Разделы 1, 2'!J24:J24)),"","НЕВЕРНО!")</f>
      </c>
      <c r="B182" s="154">
        <v>35724</v>
      </c>
      <c r="C182" s="156" t="s">
        <v>499</v>
      </c>
      <c r="D182" s="156" t="s">
        <v>224</v>
      </c>
    </row>
    <row r="183" spans="1:4" ht="25.5">
      <c r="A183" s="153">
        <f>IF((SUM('Разделы 1, 2'!G25:G25)=SUM('Разделы 1, 2'!H25:H25)+SUM('Разделы 1, 2'!J25:J25)),"","НЕВЕРНО!")</f>
      </c>
      <c r="B183" s="154">
        <v>35724</v>
      </c>
      <c r="C183" s="156" t="s">
        <v>519</v>
      </c>
      <c r="D183" s="156" t="s">
        <v>224</v>
      </c>
    </row>
    <row r="184" spans="1:4" ht="25.5">
      <c r="A184" s="153">
        <f>IF((SUM('Разделы 1, 2'!G26:G26)=SUM('Разделы 1, 2'!H26:H26)+SUM('Разделы 1, 2'!J26:J26)),"","НЕВЕРНО!")</f>
      </c>
      <c r="B184" s="154">
        <v>35724</v>
      </c>
      <c r="C184" s="156" t="s">
        <v>1113</v>
      </c>
      <c r="D184" s="156" t="s">
        <v>224</v>
      </c>
    </row>
    <row r="185" spans="1:4" ht="25.5">
      <c r="A185" s="153">
        <f>IF((SUM('Разделы 1, 2'!G27:G27)=SUM('Разделы 1, 2'!H27:H27)+SUM('Разделы 1, 2'!J27:J27)),"","НЕВЕРНО!")</f>
      </c>
      <c r="B185" s="154">
        <v>35724</v>
      </c>
      <c r="C185" s="156" t="s">
        <v>631</v>
      </c>
      <c r="D185" s="156" t="s">
        <v>224</v>
      </c>
    </row>
    <row r="186" spans="1:4" ht="25.5">
      <c r="A186" s="153">
        <f>IF((SUM('Разделы 1, 2'!G28:G28)=SUM('Разделы 1, 2'!H28:H28)+SUM('Разделы 1, 2'!J28:J28)),"","НЕВЕРНО!")</f>
      </c>
      <c r="B186" s="154">
        <v>35724</v>
      </c>
      <c r="C186" s="156" t="s">
        <v>515</v>
      </c>
      <c r="D186" s="156" t="s">
        <v>224</v>
      </c>
    </row>
    <row r="187" spans="1:4" ht="25.5">
      <c r="A187" s="153">
        <f>IF((SUM('Разделы 1, 2'!G29:G29)=SUM('Разделы 1, 2'!H29:H29)+SUM('Разделы 1, 2'!J29:J29)),"","НЕВЕРНО!")</f>
      </c>
      <c r="B187" s="154">
        <v>35724</v>
      </c>
      <c r="C187" s="156" t="s">
        <v>1106</v>
      </c>
      <c r="D187" s="156" t="s">
        <v>224</v>
      </c>
    </row>
    <row r="188" spans="1:4" ht="25.5">
      <c r="A188" s="153">
        <f>IF((SUM('Разделы 1, 2'!G30:G30)=SUM('Разделы 1, 2'!H30:H30)+SUM('Разделы 1, 2'!J30:J30)),"","НЕВЕРНО!")</f>
      </c>
      <c r="B188" s="154">
        <v>35724</v>
      </c>
      <c r="C188" s="156" t="s">
        <v>1130</v>
      </c>
      <c r="D188" s="156" t="s">
        <v>224</v>
      </c>
    </row>
    <row r="189" spans="1:4" ht="25.5">
      <c r="A189" s="153">
        <f>IF((SUM('Разделы 1, 2'!G31:G31)=SUM('Разделы 1, 2'!H31:H31)+SUM('Разделы 1, 2'!J31:J31)),"","НЕВЕРНО!")</f>
      </c>
      <c r="B189" s="154">
        <v>35724</v>
      </c>
      <c r="C189" s="156" t="s">
        <v>227</v>
      </c>
      <c r="D189" s="156" t="s">
        <v>224</v>
      </c>
    </row>
    <row r="190" spans="1:4" ht="25.5">
      <c r="A190" s="153">
        <f>IF((SUM('Разделы 1, 2'!G32:G32)=SUM('Разделы 1, 2'!H32:H32)+SUM('Разделы 1, 2'!J32:J32)),"","НЕВЕРНО!")</f>
      </c>
      <c r="B190" s="154">
        <v>35724</v>
      </c>
      <c r="C190" s="156" t="s">
        <v>505</v>
      </c>
      <c r="D190" s="156" t="s">
        <v>224</v>
      </c>
    </row>
    <row r="191" spans="1:4" ht="25.5">
      <c r="A191" s="153">
        <f>IF((SUM('Разделы 1, 2'!G33:G33)=SUM('Разделы 1, 2'!H33:H33)+SUM('Разделы 1, 2'!J33:J33)),"","НЕВЕРНО!")</f>
      </c>
      <c r="B191" s="154">
        <v>35724</v>
      </c>
      <c r="C191" s="156" t="s">
        <v>246</v>
      </c>
      <c r="D191" s="156" t="s">
        <v>224</v>
      </c>
    </row>
    <row r="192" spans="1:4" ht="25.5">
      <c r="A192" s="153">
        <f>IF((SUM('Разделы 1, 2'!G34:G34)=SUM('Разделы 1, 2'!H34:H34)+SUM('Разделы 1, 2'!J34:J34)),"","НЕВЕРНО!")</f>
      </c>
      <c r="B192" s="154">
        <v>35724</v>
      </c>
      <c r="C192" s="156" t="s">
        <v>1140</v>
      </c>
      <c r="D192" s="156" t="s">
        <v>224</v>
      </c>
    </row>
    <row r="193" spans="1:4" ht="25.5">
      <c r="A193" s="153">
        <f>IF((SUM('Разделы 1, 2'!G35:G35)=SUM('Разделы 1, 2'!H35:H35)+SUM('Разделы 1, 2'!J35:J35)),"","НЕВЕРНО!")</f>
      </c>
      <c r="B193" s="154">
        <v>35724</v>
      </c>
      <c r="C193" s="156" t="s">
        <v>502</v>
      </c>
      <c r="D193" s="156" t="s">
        <v>224</v>
      </c>
    </row>
    <row r="194" spans="1:4" ht="25.5">
      <c r="A194" s="153">
        <f>IF((SUM('Разделы 1, 2'!G36:G36)=SUM('Разделы 1, 2'!H36:H36)+SUM('Разделы 1, 2'!J36:J36)),"","НЕВЕРНО!")</f>
      </c>
      <c r="B194" s="154">
        <v>35724</v>
      </c>
      <c r="C194" s="156" t="s">
        <v>523</v>
      </c>
      <c r="D194" s="156" t="s">
        <v>224</v>
      </c>
    </row>
    <row r="195" spans="1:4" ht="25.5">
      <c r="A195" s="153">
        <f>IF((SUM('Разделы 1, 2'!G37:G37)=SUM('Разделы 1, 2'!H37:H37)+SUM('Разделы 1, 2'!J37:J37)),"","НЕВЕРНО!")</f>
      </c>
      <c r="B195" s="154">
        <v>35724</v>
      </c>
      <c r="C195" s="156" t="s">
        <v>1119</v>
      </c>
      <c r="D195" s="156" t="s">
        <v>224</v>
      </c>
    </row>
    <row r="196" spans="1:4" ht="25.5">
      <c r="A196" s="153">
        <f>IF((SUM('Разделы 1, 2'!G38:G38)=SUM('Разделы 1, 2'!H38:H38)+SUM('Разделы 1, 2'!J38:J38)),"","НЕВЕРНО!")</f>
      </c>
      <c r="B196" s="154">
        <v>35724</v>
      </c>
      <c r="C196" s="156" t="s">
        <v>1136</v>
      </c>
      <c r="D196" s="156" t="s">
        <v>224</v>
      </c>
    </row>
    <row r="197" spans="1:4" ht="25.5">
      <c r="A197" s="153">
        <f>IF((SUM('Разделы 1, 2'!G39:G39)=SUM('Разделы 1, 2'!H39:H39)+SUM('Разделы 1, 2'!J39:J39)),"","НЕВЕРНО!")</f>
      </c>
      <c r="B197" s="154">
        <v>35724</v>
      </c>
      <c r="C197" s="156" t="s">
        <v>498</v>
      </c>
      <c r="D197" s="156" t="s">
        <v>224</v>
      </c>
    </row>
    <row r="198" spans="1:4" ht="25.5">
      <c r="A198" s="153">
        <f>IF((SUM('Разделы 1, 2'!G40:G40)=SUM('Разделы 1, 2'!H40:H40)+SUM('Разделы 1, 2'!J40:J40)),"","НЕВЕРНО!")</f>
      </c>
      <c r="B198" s="154">
        <v>35724</v>
      </c>
      <c r="C198" s="156" t="s">
        <v>517</v>
      </c>
      <c r="D198" s="156" t="s">
        <v>224</v>
      </c>
    </row>
    <row r="199" spans="1:4" ht="25.5">
      <c r="A199" s="153">
        <f>IF((SUM('Разделы 1, 2'!G41:G41)=SUM('Разделы 1, 2'!H41:H41)+SUM('Разделы 1, 2'!J41:J41)),"","НЕВЕРНО!")</f>
      </c>
      <c r="B199" s="154">
        <v>35724</v>
      </c>
      <c r="C199" s="156" t="s">
        <v>1112</v>
      </c>
      <c r="D199" s="156" t="s">
        <v>224</v>
      </c>
    </row>
    <row r="200" spans="1:4" ht="25.5">
      <c r="A200" s="153">
        <f>IF((SUM('Разделы 1, 2'!G42:G42)=SUM('Разделы 1, 2'!H42:H42)+SUM('Разделы 1, 2'!J42:J42)),"","НЕВЕРНО!")</f>
      </c>
      <c r="B200" s="154">
        <v>35724</v>
      </c>
      <c r="C200" s="156" t="s">
        <v>630</v>
      </c>
      <c r="D200" s="156" t="s">
        <v>224</v>
      </c>
    </row>
    <row r="201" spans="1:4" ht="25.5">
      <c r="A201" s="153">
        <f>IF((SUM('Разделы 1, 2'!G43:G43)=SUM('Разделы 1, 2'!H43:H43)+SUM('Разделы 1, 2'!J43:J43)),"","НЕВЕРНО!")</f>
      </c>
      <c r="B201" s="154">
        <v>35724</v>
      </c>
      <c r="C201" s="156" t="s">
        <v>513</v>
      </c>
      <c r="D201" s="156" t="s">
        <v>224</v>
      </c>
    </row>
    <row r="202" spans="1:4" ht="25.5">
      <c r="A202" s="153">
        <f>IF((SUM('Разделы 1, 2'!G44:G44)=SUM('Разделы 1, 2'!H44:H44)+SUM('Разделы 1, 2'!J44:J44)),"","НЕВЕРНО!")</f>
      </c>
      <c r="B202" s="154">
        <v>35724</v>
      </c>
      <c r="C202" s="156" t="s">
        <v>1109</v>
      </c>
      <c r="D202" s="156" t="s">
        <v>224</v>
      </c>
    </row>
    <row r="203" spans="1:4" ht="25.5">
      <c r="A203" s="153">
        <f>IF((SUM('Разделы 1, 2'!G45:G45)=SUM('Разделы 1, 2'!H45:H45)+SUM('Разделы 1, 2'!J45:J45)),"","НЕВЕРНО!")</f>
      </c>
      <c r="B203" s="154">
        <v>35724</v>
      </c>
      <c r="C203" s="156" t="s">
        <v>1128</v>
      </c>
      <c r="D203" s="156" t="s">
        <v>224</v>
      </c>
    </row>
    <row r="204" spans="1:4" ht="25.5">
      <c r="A204" s="153">
        <f>IF((SUM('Разделы 1, 2'!G46:G46)=SUM('Разделы 1, 2'!H46:H46)+SUM('Разделы 1, 2'!J46:J46)),"","НЕВЕРНО!")</f>
      </c>
      <c r="B204" s="154">
        <v>35724</v>
      </c>
      <c r="C204" s="156" t="s">
        <v>228</v>
      </c>
      <c r="D204" s="156" t="s">
        <v>224</v>
      </c>
    </row>
    <row r="205" spans="1:4" ht="25.5">
      <c r="A205" s="153">
        <f>IF((SUM('Разделы 1, 2'!G47:G47)=SUM('Разделы 1, 2'!H47:H47)+SUM('Разделы 1, 2'!J47:J47)),"","НЕВЕРНО!")</f>
      </c>
      <c r="B205" s="154">
        <v>35724</v>
      </c>
      <c r="C205" s="156" t="s">
        <v>510</v>
      </c>
      <c r="D205" s="156" t="s">
        <v>224</v>
      </c>
    </row>
    <row r="206" spans="1:4" ht="25.5">
      <c r="A206" s="153">
        <f>IF((SUM('Разделы 1, 2'!G48:G48)=SUM('Разделы 1, 2'!H48:H48)+SUM('Разделы 1, 2'!J48:J48)),"","НЕВЕРНО!")</f>
      </c>
      <c r="B206" s="154">
        <v>35724</v>
      </c>
      <c r="C206" s="156" t="s">
        <v>1104</v>
      </c>
      <c r="D206" s="156" t="s">
        <v>224</v>
      </c>
    </row>
    <row r="207" spans="1:4" ht="25.5">
      <c r="A207" s="153">
        <f>IF((SUM('Разделы 1, 2'!G49:G49)=SUM('Разделы 1, 2'!H49:H49)+SUM('Разделы 1, 2'!J49:J49)),"","НЕВЕРНО!")</f>
      </c>
      <c r="B207" s="154">
        <v>35724</v>
      </c>
      <c r="C207" s="156" t="s">
        <v>1124</v>
      </c>
      <c r="D207" s="156" t="s">
        <v>224</v>
      </c>
    </row>
    <row r="208" spans="1:4" ht="25.5">
      <c r="A208" s="153">
        <f>IF((SUM('Разделы 1, 2'!G50:G50)=SUM('Разделы 1, 2'!H50:H50)+SUM('Разделы 1, 2'!J50:J50)),"","НЕВЕРНО!")</f>
      </c>
      <c r="B208" s="154">
        <v>35724</v>
      </c>
      <c r="C208" s="156" t="s">
        <v>507</v>
      </c>
      <c r="D208" s="156" t="s">
        <v>224</v>
      </c>
    </row>
    <row r="209" spans="1:4" ht="25.5">
      <c r="A209" s="153">
        <f>IF((SUM('Разделы 1, 2'!G51:G51)=SUM('Разделы 1, 2'!H51:H51)+SUM('Разделы 1, 2'!J51:J51)),"","НЕВЕРНО!")</f>
      </c>
      <c r="B209" s="154">
        <v>35724</v>
      </c>
      <c r="C209" s="156" t="s">
        <v>244</v>
      </c>
      <c r="D209" s="156" t="s">
        <v>224</v>
      </c>
    </row>
    <row r="210" spans="1:4" ht="25.5">
      <c r="A210" s="153">
        <f>IF((SUM('Разделы 1, 2'!G52:G52)=SUM('Разделы 1, 2'!H52:H52)+SUM('Разделы 1, 2'!J52:J52)),"","НЕВЕРНО!")</f>
      </c>
      <c r="B210" s="154">
        <v>35724</v>
      </c>
      <c r="C210" s="156" t="s">
        <v>1117</v>
      </c>
      <c r="D210" s="156" t="s">
        <v>224</v>
      </c>
    </row>
    <row r="211" spans="1:4" ht="25.5">
      <c r="A211" s="153">
        <f>IF((SUM('Разделы 1, 2'!G53:G53)=SUM('Разделы 1, 2'!H53:H53)+SUM('Разделы 1, 2'!J53:J53)),"","НЕВЕРНО!")</f>
      </c>
      <c r="B211" s="154">
        <v>35724</v>
      </c>
      <c r="C211" s="156" t="s">
        <v>1137</v>
      </c>
      <c r="D211" s="156" t="s">
        <v>224</v>
      </c>
    </row>
    <row r="212" spans="1:4" ht="25.5">
      <c r="A212" s="153">
        <f>IF((SUM('Разделы 1, 2'!G54:G54)=SUM('Разделы 1, 2'!H54:H54)+SUM('Разделы 1, 2'!J54:J54)),"","НЕВЕРНО!")</f>
      </c>
      <c r="B212" s="154">
        <v>35724</v>
      </c>
      <c r="C212" s="156" t="s">
        <v>500</v>
      </c>
      <c r="D212" s="156" t="s">
        <v>224</v>
      </c>
    </row>
    <row r="213" spans="1:4" ht="25.5">
      <c r="A213" s="153">
        <f>IF((SUM('Разделы 1, 2'!G55:G55)=SUM('Разделы 1, 2'!H55:H55)+SUM('Разделы 1, 2'!J55:J55)),"","НЕВЕРНО!")</f>
      </c>
      <c r="B213" s="154">
        <v>35724</v>
      </c>
      <c r="C213" s="156" t="s">
        <v>522</v>
      </c>
      <c r="D213" s="156" t="s">
        <v>224</v>
      </c>
    </row>
    <row r="214" spans="1:4" ht="25.5">
      <c r="A214" s="153">
        <f>IF((SUM('Разделы 1, 2'!G56:G56)=SUM('Разделы 1, 2'!H56:H56)+SUM('Разделы 1, 2'!J56:J56)),"","НЕВЕРНО!")</f>
      </c>
      <c r="B214" s="154">
        <v>35724</v>
      </c>
      <c r="C214" s="156" t="s">
        <v>1115</v>
      </c>
      <c r="D214" s="156" t="s">
        <v>224</v>
      </c>
    </row>
    <row r="215" spans="1:4" ht="25.5">
      <c r="A215" s="153">
        <f>IF((SUM('Разделы 1, 2'!G57:G57)=SUM('Разделы 1, 2'!H57:H57)+SUM('Разделы 1, 2'!J57:J57)),"","НЕВЕРНО!")</f>
      </c>
      <c r="B215" s="154">
        <v>35724</v>
      </c>
      <c r="C215" s="156" t="s">
        <v>1134</v>
      </c>
      <c r="D215" s="156" t="s">
        <v>224</v>
      </c>
    </row>
    <row r="216" spans="1:4" ht="25.5">
      <c r="A216" s="153">
        <f>IF((SUM('Разделы 1, 2'!G58:G58)=SUM('Разделы 1, 2'!H58:H58)+SUM('Разделы 1, 2'!J58:J58)),"","НЕВЕРНО!")</f>
      </c>
      <c r="B216" s="154">
        <v>35724</v>
      </c>
      <c r="C216" s="156" t="s">
        <v>516</v>
      </c>
      <c r="D216" s="156" t="s">
        <v>224</v>
      </c>
    </row>
    <row r="217" spans="1:4" ht="25.5">
      <c r="A217" s="153">
        <f>IF((SUM('Разделы 1, 2'!G59:G59)=SUM('Разделы 1, 2'!H59:H59)+SUM('Разделы 1, 2'!J59:J59)),"","НЕВЕРНО!")</f>
      </c>
      <c r="B217" s="154">
        <v>35724</v>
      </c>
      <c r="C217" s="156" t="s">
        <v>1108</v>
      </c>
      <c r="D217" s="156" t="s">
        <v>224</v>
      </c>
    </row>
    <row r="218" spans="1:4" ht="25.5">
      <c r="A218" s="153">
        <f>IF((SUM('Разделы 1, 2'!G60:G60)=SUM('Разделы 1, 2'!H60:H60)+SUM('Разделы 1, 2'!J60:J60)),"","НЕВЕРНО!")</f>
      </c>
      <c r="B218" s="154">
        <v>35724</v>
      </c>
      <c r="C218" s="156" t="s">
        <v>1131</v>
      </c>
      <c r="D218" s="156" t="s">
        <v>224</v>
      </c>
    </row>
    <row r="219" spans="1:4" ht="25.5">
      <c r="A219" s="153">
        <f>IF((SUM('Разделы 1, 2'!G61:G61)=SUM('Разделы 1, 2'!H61:H61)+SUM('Разделы 1, 2'!J61:J61)),"","НЕВЕРНО!")</f>
      </c>
      <c r="B219" s="154">
        <v>35724</v>
      </c>
      <c r="C219" s="156" t="s">
        <v>226</v>
      </c>
      <c r="D219" s="156" t="s">
        <v>224</v>
      </c>
    </row>
    <row r="220" spans="1:4" ht="25.5">
      <c r="A220" s="153">
        <f>IF((SUM('Разделы 1, 2'!G62:G62)=SUM('Разделы 1, 2'!H62:H62)+SUM('Разделы 1, 2'!J62:J62)),"","НЕВЕРНО!")</f>
      </c>
      <c r="B220" s="154">
        <v>35724</v>
      </c>
      <c r="C220" s="156" t="s">
        <v>512</v>
      </c>
      <c r="D220" s="156" t="s">
        <v>224</v>
      </c>
    </row>
    <row r="221" spans="1:4" ht="25.5">
      <c r="A221" s="153">
        <f>IF((SUM('Разделы 1, 2'!G63:G63)=SUM('Разделы 1, 2'!H63:H63)+SUM('Разделы 1, 2'!J63:J63)),"","НЕВЕРНО!")</f>
      </c>
      <c r="B221" s="154">
        <v>35724</v>
      </c>
      <c r="C221" s="156" t="s">
        <v>245</v>
      </c>
      <c r="D221" s="156" t="s">
        <v>224</v>
      </c>
    </row>
    <row r="222" spans="1:4" ht="25.5">
      <c r="A222" s="153">
        <f>IF((SUM('Разделы 1, 2'!G64:G64)=SUM('Разделы 1, 2'!H64:H64)+SUM('Разделы 1, 2'!J64:J64)),"","НЕВЕРНО!")</f>
      </c>
      <c r="B222" s="154">
        <v>35724</v>
      </c>
      <c r="C222" s="156" t="s">
        <v>1123</v>
      </c>
      <c r="D222" s="156" t="s">
        <v>224</v>
      </c>
    </row>
    <row r="223" spans="1:4" ht="25.5">
      <c r="A223" s="153">
        <f>IF((SUM('Разделы 1, 2'!G65:G65)=SUM('Разделы 1, 2'!H65:H65)+SUM('Разделы 1, 2'!J65:J65)),"","НЕВЕРНО!")</f>
      </c>
      <c r="B223" s="154">
        <v>35724</v>
      </c>
      <c r="C223" s="156" t="s">
        <v>503</v>
      </c>
      <c r="D223" s="156" t="s">
        <v>224</v>
      </c>
    </row>
    <row r="224" spans="1:4" ht="25.5">
      <c r="A224" s="153">
        <f>IF((SUM('Разделы 1, 2'!G66:G66)=SUM('Разделы 1, 2'!H66:H66)+SUM('Разделы 1, 2'!J66:J66)),"","НЕВЕРНО!")</f>
      </c>
      <c r="B224" s="154">
        <v>35724</v>
      </c>
      <c r="C224" s="156" t="s">
        <v>525</v>
      </c>
      <c r="D224" s="156" t="s">
        <v>224</v>
      </c>
    </row>
    <row r="225" spans="1:4" ht="25.5">
      <c r="A225" s="153">
        <f>IF((SUM('Разделы 1, 2'!G67:G67)=SUM('Разделы 1, 2'!H67:H67)+SUM('Разделы 1, 2'!J67:J67)),"","НЕВЕРНО!")</f>
      </c>
      <c r="B225" s="154">
        <v>35724</v>
      </c>
      <c r="C225" s="156" t="s">
        <v>1116</v>
      </c>
      <c r="D225" s="156" t="s">
        <v>224</v>
      </c>
    </row>
    <row r="226" spans="1:4" ht="25.5">
      <c r="A226" s="153">
        <f>IF((SUM('Разделы 1, 2'!G68:G68)=SUM('Разделы 1, 2'!H68:H68)+SUM('Разделы 1, 2'!J68:J68)),"","НЕВЕРНО!")</f>
      </c>
      <c r="B226" s="154">
        <v>35724</v>
      </c>
      <c r="C226" s="156" t="s">
        <v>1138</v>
      </c>
      <c r="D226" s="156" t="s">
        <v>224</v>
      </c>
    </row>
    <row r="227" spans="1:4" ht="25.5">
      <c r="A227" s="153">
        <f>IF((SUM('Разделы 1, 2'!G69:G69)=SUM('Разделы 1, 2'!H69:H69)+SUM('Разделы 1, 2'!J69:J69)),"","НЕВЕРНО!")</f>
      </c>
      <c r="B227" s="154">
        <v>35724</v>
      </c>
      <c r="C227" s="156" t="s">
        <v>633</v>
      </c>
      <c r="D227" s="156" t="s">
        <v>224</v>
      </c>
    </row>
    <row r="228" spans="1:4" ht="25.5">
      <c r="A228" s="153">
        <f>IF((SUM('Разделы 1, 2'!G70:G70)=SUM('Разделы 1, 2'!H70:H70)+SUM('Разделы 1, 2'!J70:J70)),"","НЕВЕРНО!")</f>
      </c>
      <c r="B228" s="154">
        <v>35724</v>
      </c>
      <c r="C228" s="156" t="s">
        <v>521</v>
      </c>
      <c r="D228" s="156" t="s">
        <v>224</v>
      </c>
    </row>
    <row r="229" spans="1:4" ht="25.5">
      <c r="A229" s="153">
        <f>IF((SUM('Разделы 1, 2'!G71:G71)=SUM('Разделы 1, 2'!H71:H71)+SUM('Разделы 1, 2'!J71:J71)),"","НЕВЕРНО!")</f>
      </c>
      <c r="B229" s="154">
        <v>35724</v>
      </c>
      <c r="C229" s="156" t="s">
        <v>1114</v>
      </c>
      <c r="D229" s="156" t="s">
        <v>224</v>
      </c>
    </row>
    <row r="230" spans="1:4" ht="25.5">
      <c r="A230" s="153">
        <f>IF((SUM('Разделы 1, 2'!G72:G72)=SUM('Разделы 1, 2'!H72:H72)+SUM('Разделы 1, 2'!J72:J72)),"","НЕВЕРНО!")</f>
      </c>
      <c r="B230" s="154">
        <v>35724</v>
      </c>
      <c r="C230" s="156" t="s">
        <v>1132</v>
      </c>
      <c r="D230" s="156" t="s">
        <v>224</v>
      </c>
    </row>
    <row r="231" spans="1:4" ht="25.5">
      <c r="A231" s="153">
        <f>IF((SUM('Разделы 1, 2'!G73:G73)=SUM('Разделы 1, 2'!H73:H73)+SUM('Разделы 1, 2'!J73:J73)),"","НЕВЕРНО!")</f>
      </c>
      <c r="B231" s="154">
        <v>35724</v>
      </c>
      <c r="C231" s="156" t="s">
        <v>514</v>
      </c>
      <c r="D231" s="156" t="s">
        <v>224</v>
      </c>
    </row>
    <row r="232" spans="1:4" ht="25.5">
      <c r="A232" s="153">
        <f>IF((SUM('Разделы 1, 2'!G74:G74)=SUM('Разделы 1, 2'!H74:H74)+SUM('Разделы 1, 2'!J74:J74)),"","НЕВЕРНО!")</f>
      </c>
      <c r="B232" s="154">
        <v>35724</v>
      </c>
      <c r="C232" s="156" t="s">
        <v>1111</v>
      </c>
      <c r="D232" s="156" t="s">
        <v>224</v>
      </c>
    </row>
    <row r="233" spans="1:4" ht="25.5">
      <c r="A233" s="153">
        <f>IF((SUM('Разделы 1, 2'!G75:G75)=SUM('Разделы 1, 2'!H75:H75)+SUM('Разделы 1, 2'!J75:J75)),"","НЕВЕРНО!")</f>
      </c>
      <c r="B233" s="154">
        <v>35724</v>
      </c>
      <c r="C233" s="156" t="s">
        <v>1129</v>
      </c>
      <c r="D233" s="156" t="s">
        <v>224</v>
      </c>
    </row>
    <row r="234" spans="1:4" ht="25.5">
      <c r="A234" s="153">
        <f>IF((SUM('Разделы 1, 2'!G76:G76)=SUM('Разделы 1, 2'!H76:H76)+SUM('Разделы 1, 2'!J76:J76)),"","НЕВЕРНО!")</f>
      </c>
      <c r="B234" s="154">
        <v>35724</v>
      </c>
      <c r="C234" s="156" t="s">
        <v>229</v>
      </c>
      <c r="D234" s="156" t="s">
        <v>224</v>
      </c>
    </row>
    <row r="235" spans="1:4" ht="25.5">
      <c r="A235" s="153">
        <f>IF((SUM('Разделы 1, 2'!G77:G77)=SUM('Разделы 1, 2'!H77:H77)+SUM('Разделы 1, 2'!J77:J77)),"","НЕВЕРНО!")</f>
      </c>
      <c r="B235" s="154">
        <v>35724</v>
      </c>
      <c r="C235" s="156" t="s">
        <v>511</v>
      </c>
      <c r="D235" s="156" t="s">
        <v>224</v>
      </c>
    </row>
    <row r="236" spans="1:4" ht="25.5">
      <c r="A236" s="153">
        <f>IF((SUM('Разделы 1, 2'!G78:G78)=SUM('Разделы 1, 2'!H78:H78)+SUM('Разделы 1, 2'!J78:J78)),"","НЕВЕРНО!")</f>
      </c>
      <c r="B236" s="154">
        <v>35724</v>
      </c>
      <c r="C236" s="156" t="s">
        <v>1105</v>
      </c>
      <c r="D236" s="156" t="s">
        <v>224</v>
      </c>
    </row>
    <row r="237" spans="1:4" ht="25.5">
      <c r="A237" s="153">
        <f>IF((SUM('Разделы 1, 2'!G79:G79)=SUM('Разделы 1, 2'!H79:H79)+SUM('Разделы 1, 2'!J79:J79)),"","НЕВЕРНО!")</f>
      </c>
      <c r="B237" s="154">
        <v>35724</v>
      </c>
      <c r="C237" s="156" t="s">
        <v>1122</v>
      </c>
      <c r="D237" s="156" t="s">
        <v>224</v>
      </c>
    </row>
    <row r="238" spans="1:4" ht="25.5">
      <c r="A238" s="153">
        <f>IF((SUM('Разделы 1, 2'!G80:G80)=SUM('Разделы 1, 2'!H80:H80)+SUM('Разделы 1, 2'!J80:J80)),"","НЕВЕРНО!")</f>
      </c>
      <c r="B238" s="154">
        <v>35724</v>
      </c>
      <c r="C238" s="156" t="s">
        <v>225</v>
      </c>
      <c r="D238" s="156" t="s">
        <v>224</v>
      </c>
    </row>
    <row r="239" spans="1:4" ht="25.5">
      <c r="A239" s="153">
        <f>IF((SUM('Разделы 1, 2'!G81:G81)=SUM('Разделы 1, 2'!H81:H81)+SUM('Разделы 1, 2'!J81:J81)),"","НЕВЕРНО!")</f>
      </c>
      <c r="B239" s="154">
        <v>35724</v>
      </c>
      <c r="C239" s="156" t="s">
        <v>243</v>
      </c>
      <c r="D239" s="156" t="s">
        <v>224</v>
      </c>
    </row>
    <row r="240" spans="1:4" ht="25.5">
      <c r="A240" s="153">
        <f>IF((SUM('Разделы 1, 2'!G82:G82)=SUM('Разделы 1, 2'!H82:H82)+SUM('Разделы 1, 2'!J82:J82)),"","НЕВЕРНО!")</f>
      </c>
      <c r="B240" s="154">
        <v>35724</v>
      </c>
      <c r="C240" s="156" t="s">
        <v>1121</v>
      </c>
      <c r="D240" s="156" t="s">
        <v>224</v>
      </c>
    </row>
    <row r="241" spans="1:4" ht="25.5">
      <c r="A241" s="153">
        <f>IF((SUM('Разделы 1, 2'!G83:G83)=SUM('Разделы 1, 2'!H83:H83)+SUM('Разделы 1, 2'!J83:J83)),"","НЕВЕРНО!")</f>
      </c>
      <c r="B241" s="154">
        <v>35724</v>
      </c>
      <c r="C241" s="156" t="s">
        <v>1139</v>
      </c>
      <c r="D241" s="156" t="s">
        <v>224</v>
      </c>
    </row>
    <row r="242" spans="1:4" ht="25.5">
      <c r="A242" s="153">
        <f>IF((SUM('Разделы 1, 2'!G84:G84)=SUM('Разделы 1, 2'!H84:H84)+SUM('Разделы 1, 2'!J84:J84)),"","НЕВЕРНО!")</f>
      </c>
      <c r="B242" s="154">
        <v>35724</v>
      </c>
      <c r="C242" s="156" t="s">
        <v>501</v>
      </c>
      <c r="D242" s="156" t="s">
        <v>224</v>
      </c>
    </row>
    <row r="243" spans="1:4" ht="25.5">
      <c r="A243" s="153">
        <f>IF((SUM('Разделы 1, 2'!G85:G85)=SUM('Разделы 1, 2'!H85:H85)+SUM('Разделы 1, 2'!J85:J85)),"","НЕВЕРНО!")</f>
      </c>
      <c r="B243" s="154">
        <v>35724</v>
      </c>
      <c r="C243" s="156" t="s">
        <v>520</v>
      </c>
      <c r="D243" s="156" t="s">
        <v>224</v>
      </c>
    </row>
    <row r="244" spans="1:4" ht="25.5">
      <c r="A244" s="153">
        <f>IF((SUM('Разделы 1, 2'!G86:G86)=SUM('Разделы 1, 2'!H86:H86)+SUM('Разделы 1, 2'!J86:J86)),"","НЕВЕРНО!")</f>
      </c>
      <c r="B244" s="154">
        <v>35724</v>
      </c>
      <c r="C244" s="156" t="s">
        <v>1118</v>
      </c>
      <c r="D244" s="156" t="s">
        <v>224</v>
      </c>
    </row>
    <row r="245" spans="1:4" ht="25.5">
      <c r="A245" s="153">
        <f>IF((SUM('Разделы 1, 2'!G87:G87)=SUM('Разделы 1, 2'!H87:H87)+SUM('Разделы 1, 2'!J87:J87)),"","НЕВЕРНО!")</f>
      </c>
      <c r="B245" s="154">
        <v>35724</v>
      </c>
      <c r="C245" s="156" t="s">
        <v>1133</v>
      </c>
      <c r="D245" s="156" t="s">
        <v>224</v>
      </c>
    </row>
    <row r="246" spans="1:4" ht="25.5">
      <c r="A246" s="153">
        <f>IF((SUM('Разделы 1, 2'!G88:G88)=SUM('Разделы 1, 2'!H88:H88)+SUM('Разделы 1, 2'!J88:J88)),"","НЕВЕРНО!")</f>
      </c>
      <c r="B246" s="154">
        <v>35724</v>
      </c>
      <c r="C246" s="156" t="s">
        <v>632</v>
      </c>
      <c r="D246" s="156" t="s">
        <v>224</v>
      </c>
    </row>
    <row r="247" spans="1:4" ht="25.5">
      <c r="A247" s="153">
        <f>IF((SUM('Разделы 1, 2'!G89:G89)=SUM('Разделы 1, 2'!H89:H89)+SUM('Разделы 1, 2'!J89:J89)),"","НЕВЕРНО!")</f>
      </c>
      <c r="B247" s="154">
        <v>35724</v>
      </c>
      <c r="C247" s="156" t="s">
        <v>1110</v>
      </c>
      <c r="D247" s="156" t="s">
        <v>224</v>
      </c>
    </row>
    <row r="248" spans="1:4" ht="25.5">
      <c r="A248" s="153">
        <f>IF((SUM('Разделы 1, 2'!G90:G90)=SUM('Разделы 1, 2'!H90:H90)+SUM('Разделы 1, 2'!J90:J90)),"","НЕВЕРНО!")</f>
      </c>
      <c r="B248" s="154">
        <v>35724</v>
      </c>
      <c r="C248" s="156" t="s">
        <v>1126</v>
      </c>
      <c r="D248" s="156" t="s">
        <v>224</v>
      </c>
    </row>
    <row r="249" spans="1:4" ht="25.5">
      <c r="A249" s="153">
        <f>IF((SUM('Разделы 1, 2'!G91:G91)=SUM('Разделы 1, 2'!H91:H91)+SUM('Разделы 1, 2'!J91:J91)),"","НЕВЕРНО!")</f>
      </c>
      <c r="B249" s="154">
        <v>35724</v>
      </c>
      <c r="C249" s="156" t="s">
        <v>230</v>
      </c>
      <c r="D249" s="156" t="s">
        <v>224</v>
      </c>
    </row>
    <row r="250" spans="1:4" ht="25.5">
      <c r="A250" s="153">
        <f>IF((SUM('Разделы 1, 2'!G92:G92)=SUM('Разделы 1, 2'!H92:H92)+SUM('Разделы 1, 2'!J92:J92)),"","НЕВЕРНО!")</f>
      </c>
      <c r="B250" s="154">
        <v>35724</v>
      </c>
      <c r="C250" s="156" t="s">
        <v>509</v>
      </c>
      <c r="D250" s="156" t="s">
        <v>224</v>
      </c>
    </row>
    <row r="251" spans="1:4" ht="25.5">
      <c r="A251" s="153">
        <f>IF((SUM('Разделы 1, 2'!N10:N10)=SUM('Разделы 1, 2'!G10:G10)+SUM('Разделы 1, 2'!K10:M10)),"","НЕВЕРНО!")</f>
      </c>
      <c r="B251" s="154">
        <v>35725</v>
      </c>
      <c r="C251" s="156" t="s">
        <v>759</v>
      </c>
      <c r="D251" s="156" t="s">
        <v>1143</v>
      </c>
    </row>
    <row r="252" spans="1:4" ht="25.5">
      <c r="A252" s="153">
        <f>IF((SUM('Разделы 1, 2'!N11:N11)=SUM('Разделы 1, 2'!G11:G11)+SUM('Разделы 1, 2'!K11:M11)),"","НЕВЕРНО!")</f>
      </c>
      <c r="B252" s="154">
        <v>35725</v>
      </c>
      <c r="C252" s="156" t="s">
        <v>746</v>
      </c>
      <c r="D252" s="156" t="s">
        <v>1143</v>
      </c>
    </row>
    <row r="253" spans="1:4" ht="25.5">
      <c r="A253" s="153">
        <f>IF((SUM('Разделы 1, 2'!N12:N12)=SUM('Разделы 1, 2'!G12:G12)+SUM('Разделы 1, 2'!K12:M12)),"","НЕВЕРНО!")</f>
      </c>
      <c r="B253" s="154">
        <v>35725</v>
      </c>
      <c r="C253" s="156" t="s">
        <v>929</v>
      </c>
      <c r="D253" s="156" t="s">
        <v>1143</v>
      </c>
    </row>
    <row r="254" spans="1:4" ht="25.5">
      <c r="A254" s="153">
        <f>IF((SUM('Разделы 1, 2'!N13:N13)=SUM('Разделы 1, 2'!G13:G13)+SUM('Разделы 1, 2'!K13:M13)),"","НЕВЕРНО!")</f>
      </c>
      <c r="B254" s="154">
        <v>35725</v>
      </c>
      <c r="C254" s="156" t="s">
        <v>5</v>
      </c>
      <c r="D254" s="156" t="s">
        <v>1143</v>
      </c>
    </row>
    <row r="255" spans="1:4" ht="25.5">
      <c r="A255" s="153">
        <f>IF((SUM('Разделы 1, 2'!N14:N14)=SUM('Разделы 1, 2'!G14:G14)+SUM('Разделы 1, 2'!K14:M14)),"","НЕВЕРНО!")</f>
      </c>
      <c r="B255" s="154">
        <v>35725</v>
      </c>
      <c r="C255" s="156" t="s">
        <v>745</v>
      </c>
      <c r="D255" s="156" t="s">
        <v>1143</v>
      </c>
    </row>
    <row r="256" spans="1:4" ht="25.5">
      <c r="A256" s="153">
        <f>IF((SUM('Разделы 1, 2'!N15:N15)=SUM('Разделы 1, 2'!G15:G15)+SUM('Разделы 1, 2'!K15:M15)),"","НЕВЕРНО!")</f>
      </c>
      <c r="B256" s="154">
        <v>35725</v>
      </c>
      <c r="C256" s="156" t="s">
        <v>1147</v>
      </c>
      <c r="D256" s="156" t="s">
        <v>1143</v>
      </c>
    </row>
    <row r="257" spans="1:4" ht="25.5">
      <c r="A257" s="153">
        <f>IF((SUM('Разделы 1, 2'!N16:N16)=SUM('Разделы 1, 2'!G16:G16)+SUM('Разделы 1, 2'!K16:M16)),"","НЕВЕРНО!")</f>
      </c>
      <c r="B257" s="154">
        <v>35725</v>
      </c>
      <c r="C257" s="156" t="s">
        <v>189</v>
      </c>
      <c r="D257" s="156" t="s">
        <v>1143</v>
      </c>
    </row>
    <row r="258" spans="1:4" ht="25.5">
      <c r="A258" s="153">
        <f>IF((SUM('Разделы 1, 2'!N17:N17)=SUM('Разделы 1, 2'!G17:G17)+SUM('Разделы 1, 2'!K17:M17)),"","НЕВЕРНО!")</f>
      </c>
      <c r="B258" s="154">
        <v>35725</v>
      </c>
      <c r="C258" s="156" t="s">
        <v>1155</v>
      </c>
      <c r="D258" s="156" t="s">
        <v>1143</v>
      </c>
    </row>
    <row r="259" spans="1:4" ht="25.5">
      <c r="A259" s="153">
        <f>IF((SUM('Разделы 1, 2'!N18:N18)=SUM('Разделы 1, 2'!G18:G18)+SUM('Разделы 1, 2'!K18:M18)),"","НЕВЕРНО!")</f>
      </c>
      <c r="B259" s="154">
        <v>35725</v>
      </c>
      <c r="C259" s="156" t="s">
        <v>751</v>
      </c>
      <c r="D259" s="156" t="s">
        <v>1143</v>
      </c>
    </row>
    <row r="260" spans="1:4" ht="25.5">
      <c r="A260" s="153">
        <f>IF((SUM('Разделы 1, 2'!N19:N19)=SUM('Разделы 1, 2'!G19:G19)+SUM('Разделы 1, 2'!K19:M19)),"","НЕВЕРНО!")</f>
      </c>
      <c r="B260" s="154">
        <v>35725</v>
      </c>
      <c r="C260" s="156" t="s">
        <v>1152</v>
      </c>
      <c r="D260" s="156" t="s">
        <v>1143</v>
      </c>
    </row>
    <row r="261" spans="1:4" ht="25.5">
      <c r="A261" s="153">
        <f>IF((SUM('Разделы 1, 2'!N20:N20)=SUM('Разделы 1, 2'!G20:G20)+SUM('Разделы 1, 2'!K20:M20)),"","НЕВЕРНО!")</f>
      </c>
      <c r="B261" s="154">
        <v>35725</v>
      </c>
      <c r="C261" s="156" t="s">
        <v>193</v>
      </c>
      <c r="D261" s="156" t="s">
        <v>1143</v>
      </c>
    </row>
    <row r="262" spans="1:4" ht="25.5">
      <c r="A262" s="153">
        <f>IF((SUM('Разделы 1, 2'!N21:N21)=SUM('Разделы 1, 2'!G21:G21)+SUM('Разделы 1, 2'!K21:M21)),"","НЕВЕРНО!")</f>
      </c>
      <c r="B262" s="154">
        <v>35725</v>
      </c>
      <c r="C262" s="156" t="s">
        <v>758</v>
      </c>
      <c r="D262" s="156" t="s">
        <v>1143</v>
      </c>
    </row>
    <row r="263" spans="1:4" ht="25.5">
      <c r="A263" s="153">
        <f>IF((SUM('Разделы 1, 2'!N22:N22)=SUM('Разделы 1, 2'!G22:G22)+SUM('Разделы 1, 2'!K22:M22)),"","НЕВЕРНО!")</f>
      </c>
      <c r="B263" s="154">
        <v>35725</v>
      </c>
      <c r="C263" s="156" t="s">
        <v>1150</v>
      </c>
      <c r="D263" s="156" t="s">
        <v>1143</v>
      </c>
    </row>
    <row r="264" spans="1:4" ht="25.5">
      <c r="A264" s="153">
        <f>IF((SUM('Разделы 1, 2'!N23:N23)=SUM('Разделы 1, 2'!G23:G23)+SUM('Разделы 1, 2'!K23:M23)),"","НЕВЕРНО!")</f>
      </c>
      <c r="B264" s="154">
        <v>35725</v>
      </c>
      <c r="C264" s="156" t="s">
        <v>297</v>
      </c>
      <c r="D264" s="156" t="s">
        <v>1143</v>
      </c>
    </row>
    <row r="265" spans="1:4" ht="25.5">
      <c r="A265" s="153">
        <f>IF((SUM('Разделы 1, 2'!N24:N24)=SUM('Разделы 1, 2'!G24:G24)+SUM('Разделы 1, 2'!K24:M24)),"","НЕВЕРНО!")</f>
      </c>
      <c r="B265" s="154">
        <v>35725</v>
      </c>
      <c r="C265" s="156" t="s">
        <v>1163</v>
      </c>
      <c r="D265" s="156" t="s">
        <v>1143</v>
      </c>
    </row>
    <row r="266" spans="1:4" ht="25.5">
      <c r="A266" s="153">
        <f>IF((SUM('Разделы 1, 2'!N25:N25)=SUM('Разделы 1, 2'!G25:G25)+SUM('Разделы 1, 2'!K25:M25)),"","НЕВЕРНО!")</f>
      </c>
      <c r="B266" s="154">
        <v>35725</v>
      </c>
      <c r="C266" s="156" t="s">
        <v>3</v>
      </c>
      <c r="D266" s="156" t="s">
        <v>1143</v>
      </c>
    </row>
    <row r="267" spans="1:4" ht="25.5">
      <c r="A267" s="153">
        <f>IF((SUM('Разделы 1, 2'!N26:N26)=SUM('Разделы 1, 2'!G26:G26)+SUM('Разделы 1, 2'!K26:M26)),"","НЕВЕРНО!")</f>
      </c>
      <c r="B267" s="154">
        <v>35725</v>
      </c>
      <c r="C267" s="156" t="s">
        <v>744</v>
      </c>
      <c r="D267" s="156" t="s">
        <v>1143</v>
      </c>
    </row>
    <row r="268" spans="1:4" ht="25.5">
      <c r="A268" s="153">
        <f>IF((SUM('Разделы 1, 2'!N27:N27)=SUM('Разделы 1, 2'!G27:G27)+SUM('Разделы 1, 2'!K27:M27)),"","НЕВЕРНО!")</f>
      </c>
      <c r="B268" s="154">
        <v>35725</v>
      </c>
      <c r="C268" s="156" t="s">
        <v>930</v>
      </c>
      <c r="D268" s="156" t="s">
        <v>1143</v>
      </c>
    </row>
    <row r="269" spans="1:4" ht="25.5">
      <c r="A269" s="153">
        <f>IF((SUM('Разделы 1, 2'!N28:N28)=SUM('Разделы 1, 2'!G28:G28)+SUM('Разделы 1, 2'!K28:M28)),"","НЕВЕРНО!")</f>
      </c>
      <c r="B269" s="154">
        <v>35725</v>
      </c>
      <c r="C269" s="156" t="s">
        <v>1170</v>
      </c>
      <c r="D269" s="156" t="s">
        <v>1143</v>
      </c>
    </row>
    <row r="270" spans="1:4" ht="25.5">
      <c r="A270" s="153">
        <f>IF((SUM('Разделы 1, 2'!N29:N29)=SUM('Разделы 1, 2'!G29:G29)+SUM('Разделы 1, 2'!K29:M29)),"","НЕВЕРНО!")</f>
      </c>
      <c r="B270" s="154">
        <v>35725</v>
      </c>
      <c r="C270" s="156" t="s">
        <v>749</v>
      </c>
      <c r="D270" s="156" t="s">
        <v>1143</v>
      </c>
    </row>
    <row r="271" spans="1:4" ht="25.5">
      <c r="A271" s="153">
        <f>IF((SUM('Разделы 1, 2'!N30:N30)=SUM('Разделы 1, 2'!G30:G30)+SUM('Разделы 1, 2'!K30:M30)),"","НЕВЕРНО!")</f>
      </c>
      <c r="B271" s="154">
        <v>35725</v>
      </c>
      <c r="C271" s="156" t="s">
        <v>1144</v>
      </c>
      <c r="D271" s="156" t="s">
        <v>1143</v>
      </c>
    </row>
    <row r="272" spans="1:4" ht="25.5">
      <c r="A272" s="153">
        <f>IF((SUM('Разделы 1, 2'!N31:N31)=SUM('Разделы 1, 2'!G31:G31)+SUM('Разделы 1, 2'!K31:M31)),"","НЕВЕРНО!")</f>
      </c>
      <c r="B272" s="154">
        <v>35725</v>
      </c>
      <c r="C272" s="156" t="s">
        <v>190</v>
      </c>
      <c r="D272" s="156" t="s">
        <v>1143</v>
      </c>
    </row>
    <row r="273" spans="1:4" ht="25.5">
      <c r="A273" s="153">
        <f>IF((SUM('Разделы 1, 2'!N32:N32)=SUM('Разделы 1, 2'!G32:G32)+SUM('Разделы 1, 2'!K32:M32)),"","НЕВЕРНО!")</f>
      </c>
      <c r="B273" s="154">
        <v>35725</v>
      </c>
      <c r="C273" s="156" t="s">
        <v>233</v>
      </c>
      <c r="D273" s="156" t="s">
        <v>1143</v>
      </c>
    </row>
    <row r="274" spans="1:4" ht="25.5">
      <c r="A274" s="153">
        <f>IF((SUM('Разделы 1, 2'!N33:N33)=SUM('Разделы 1, 2'!G33:G33)+SUM('Разделы 1, 2'!K33:M33)),"","НЕВЕРНО!")</f>
      </c>
      <c r="B274" s="154">
        <v>35725</v>
      </c>
      <c r="C274" s="156" t="s">
        <v>755</v>
      </c>
      <c r="D274" s="156" t="s">
        <v>1143</v>
      </c>
    </row>
    <row r="275" spans="1:4" ht="25.5">
      <c r="A275" s="153">
        <f>IF((SUM('Разделы 1, 2'!N34:N34)=SUM('Разделы 1, 2'!G34:G34)+SUM('Разделы 1, 2'!K34:M34)),"","НЕВЕРНО!")</f>
      </c>
      <c r="B275" s="154">
        <v>35725</v>
      </c>
      <c r="C275" s="156" t="s">
        <v>1148</v>
      </c>
      <c r="D275" s="156" t="s">
        <v>1143</v>
      </c>
    </row>
    <row r="276" spans="1:4" ht="25.5">
      <c r="A276" s="153">
        <f>IF((SUM('Разделы 1, 2'!N35:N35)=SUM('Разделы 1, 2'!G35:G35)+SUM('Разделы 1, 2'!K35:M35)),"","НЕВЕРНО!")</f>
      </c>
      <c r="B276" s="154">
        <v>35725</v>
      </c>
      <c r="C276" s="156" t="s">
        <v>293</v>
      </c>
      <c r="D276" s="156" t="s">
        <v>1143</v>
      </c>
    </row>
    <row r="277" spans="1:4" ht="25.5">
      <c r="A277" s="153">
        <f>IF((SUM('Разделы 1, 2'!N36:N36)=SUM('Разделы 1, 2'!G36:G36)+SUM('Разделы 1, 2'!K36:M36)),"","НЕВЕРНО!")</f>
      </c>
      <c r="B277" s="154">
        <v>35725</v>
      </c>
      <c r="C277" s="156" t="s">
        <v>1156</v>
      </c>
      <c r="D277" s="156" t="s">
        <v>1143</v>
      </c>
    </row>
    <row r="278" spans="1:4" ht="25.5">
      <c r="A278" s="153">
        <f>IF((SUM('Разделы 1, 2'!N37:N37)=SUM('Разделы 1, 2'!G37:G37)+SUM('Разделы 1, 2'!K37:M37)),"","НЕВЕРНО!")</f>
      </c>
      <c r="B278" s="154">
        <v>35725</v>
      </c>
      <c r="C278" s="156" t="s">
        <v>740</v>
      </c>
      <c r="D278" s="156" t="s">
        <v>1143</v>
      </c>
    </row>
    <row r="279" spans="1:4" ht="25.5">
      <c r="A279" s="153">
        <f>IF((SUM('Разделы 1, 2'!N38:N38)=SUM('Разделы 1, 2'!G38:G38)+SUM('Разделы 1, 2'!K38:M38)),"","НЕВЕРНО!")</f>
      </c>
      <c r="B279" s="154">
        <v>35725</v>
      </c>
      <c r="C279" s="156" t="s">
        <v>295</v>
      </c>
      <c r="D279" s="156" t="s">
        <v>1143</v>
      </c>
    </row>
    <row r="280" spans="1:4" ht="25.5">
      <c r="A280" s="153">
        <f>IF((SUM('Разделы 1, 2'!N39:N39)=SUM('Разделы 1, 2'!G39:G39)+SUM('Разделы 1, 2'!K39:M39)),"","НЕВЕРНО!")</f>
      </c>
      <c r="B280" s="154">
        <v>35725</v>
      </c>
      <c r="C280" s="156" t="s">
        <v>1165</v>
      </c>
      <c r="D280" s="156" t="s">
        <v>1143</v>
      </c>
    </row>
    <row r="281" spans="1:4" ht="25.5">
      <c r="A281" s="153">
        <f>IF((SUM('Разделы 1, 2'!N40:N40)=SUM('Разделы 1, 2'!G40:G40)+SUM('Разделы 1, 2'!K40:M40)),"","НЕВЕРНО!")</f>
      </c>
      <c r="B281" s="154">
        <v>35725</v>
      </c>
      <c r="C281" s="156" t="s">
        <v>2</v>
      </c>
      <c r="D281" s="156" t="s">
        <v>1143</v>
      </c>
    </row>
    <row r="282" spans="1:4" ht="25.5">
      <c r="A282" s="153">
        <f>IF((SUM('Разделы 1, 2'!N41:N41)=SUM('Разделы 1, 2'!G41:G41)+SUM('Разделы 1, 2'!K41:M41)),"","НЕВЕРНО!")</f>
      </c>
      <c r="B282" s="154">
        <v>35725</v>
      </c>
      <c r="C282" s="156" t="s">
        <v>743</v>
      </c>
      <c r="D282" s="156" t="s">
        <v>1143</v>
      </c>
    </row>
    <row r="283" spans="1:4" ht="25.5">
      <c r="A283" s="153">
        <f>IF((SUM('Разделы 1, 2'!N42:N42)=SUM('Разделы 1, 2'!G42:G42)+SUM('Разделы 1, 2'!K42:M42)),"","НЕВЕРНО!")</f>
      </c>
      <c r="B283" s="154">
        <v>35725</v>
      </c>
      <c r="C283" s="156" t="s">
        <v>256</v>
      </c>
      <c r="D283" s="156" t="s">
        <v>1143</v>
      </c>
    </row>
    <row r="284" spans="1:4" ht="25.5">
      <c r="A284" s="153">
        <f>IF((SUM('Разделы 1, 2'!N43:N43)=SUM('Разделы 1, 2'!G43:G43)+SUM('Разделы 1, 2'!K43:M43)),"","НЕВЕРНО!")</f>
      </c>
      <c r="B284" s="154">
        <v>35725</v>
      </c>
      <c r="C284" s="156" t="s">
        <v>1162</v>
      </c>
      <c r="D284" s="156" t="s">
        <v>1143</v>
      </c>
    </row>
    <row r="285" spans="1:4" ht="25.5">
      <c r="A285" s="153">
        <f>IF((SUM('Разделы 1, 2'!N44:N44)=SUM('Разделы 1, 2'!G44:G44)+SUM('Разделы 1, 2'!K44:M44)),"","НЕВЕРНО!")</f>
      </c>
      <c r="B285" s="154">
        <v>35725</v>
      </c>
      <c r="C285" s="156" t="s">
        <v>750</v>
      </c>
      <c r="D285" s="156" t="s">
        <v>1143</v>
      </c>
    </row>
    <row r="286" spans="1:4" ht="25.5">
      <c r="A286" s="153">
        <f>IF((SUM('Разделы 1, 2'!N45:N45)=SUM('Разделы 1, 2'!G45:G45)+SUM('Разделы 1, 2'!K45:M45)),"","НЕВЕРНО!")</f>
      </c>
      <c r="B286" s="154">
        <v>35725</v>
      </c>
      <c r="C286" s="156" t="s">
        <v>1142</v>
      </c>
      <c r="D286" s="156" t="s">
        <v>1143</v>
      </c>
    </row>
    <row r="287" spans="1:4" ht="25.5">
      <c r="A287" s="153">
        <f>IF((SUM('Разделы 1, 2'!N46:N46)=SUM('Разделы 1, 2'!G46:G46)+SUM('Разделы 1, 2'!K46:M46)),"","НЕВЕРНО!")</f>
      </c>
      <c r="B287" s="154">
        <v>35725</v>
      </c>
      <c r="C287" s="156" t="s">
        <v>191</v>
      </c>
      <c r="D287" s="156" t="s">
        <v>1143</v>
      </c>
    </row>
    <row r="288" spans="1:4" ht="25.5">
      <c r="A288" s="153">
        <f>IF((SUM('Разделы 1, 2'!N47:N47)=SUM('Разделы 1, 2'!G47:G47)+SUM('Разделы 1, 2'!K47:M47)),"","НЕВЕРНО!")</f>
      </c>
      <c r="B288" s="154">
        <v>35725</v>
      </c>
      <c r="C288" s="156" t="s">
        <v>6</v>
      </c>
      <c r="D288" s="156" t="s">
        <v>1143</v>
      </c>
    </row>
    <row r="289" spans="1:4" ht="25.5">
      <c r="A289" s="153">
        <f>IF((SUM('Разделы 1, 2'!N48:N48)=SUM('Разделы 1, 2'!G48:G48)+SUM('Разделы 1, 2'!K48:M48)),"","НЕВЕРНО!")</f>
      </c>
      <c r="B289" s="154">
        <v>35725</v>
      </c>
      <c r="C289" s="156" t="s">
        <v>754</v>
      </c>
      <c r="D289" s="156" t="s">
        <v>1143</v>
      </c>
    </row>
    <row r="290" spans="1:4" ht="25.5">
      <c r="A290" s="153">
        <f>IF((SUM('Разделы 1, 2'!N49:N49)=SUM('Разделы 1, 2'!G49:G49)+SUM('Разделы 1, 2'!K49:M49)),"","НЕВЕРНО!")</f>
      </c>
      <c r="B290" s="154">
        <v>35725</v>
      </c>
      <c r="C290" s="156" t="s">
        <v>1149</v>
      </c>
      <c r="D290" s="156" t="s">
        <v>1143</v>
      </c>
    </row>
    <row r="291" spans="1:4" ht="25.5">
      <c r="A291" s="153">
        <f>IF((SUM('Разделы 1, 2'!N50:N50)=SUM('Разделы 1, 2'!G50:G50)+SUM('Разделы 1, 2'!K50:M50)),"","НЕВЕРНО!")</f>
      </c>
      <c r="B291" s="154">
        <v>35725</v>
      </c>
      <c r="C291" s="156" t="s">
        <v>196</v>
      </c>
      <c r="D291" s="156" t="s">
        <v>1143</v>
      </c>
    </row>
    <row r="292" spans="1:4" ht="25.5">
      <c r="A292" s="153">
        <f>IF((SUM('Разделы 1, 2'!N51:N51)=SUM('Разделы 1, 2'!G51:G51)+SUM('Разделы 1, 2'!K51:M51)),"","НЕВЕРНО!")</f>
      </c>
      <c r="B292" s="154">
        <v>35725</v>
      </c>
      <c r="C292" s="156" t="s">
        <v>1157</v>
      </c>
      <c r="D292" s="156" t="s">
        <v>1143</v>
      </c>
    </row>
    <row r="293" spans="1:4" ht="25.5">
      <c r="A293" s="153">
        <f>IF((SUM('Разделы 1, 2'!N52:N52)=SUM('Разделы 1, 2'!G52:G52)+SUM('Разделы 1, 2'!K52:M52)),"","НЕВЕРНО!")</f>
      </c>
      <c r="B293" s="154">
        <v>35725</v>
      </c>
      <c r="C293" s="156" t="s">
        <v>741</v>
      </c>
      <c r="D293" s="156" t="s">
        <v>1143</v>
      </c>
    </row>
    <row r="294" spans="1:4" ht="25.5">
      <c r="A294" s="153">
        <f>IF((SUM('Разделы 1, 2'!N53:N53)=SUM('Разделы 1, 2'!G53:G53)+SUM('Разделы 1, 2'!K53:M53)),"","НЕВЕРНО!")</f>
      </c>
      <c r="B294" s="154">
        <v>35725</v>
      </c>
      <c r="C294" s="156" t="s">
        <v>195</v>
      </c>
      <c r="D294" s="156" t="s">
        <v>1143</v>
      </c>
    </row>
    <row r="295" spans="1:4" ht="25.5">
      <c r="A295" s="153">
        <f>IF((SUM('Разделы 1, 2'!N54:N54)=SUM('Разделы 1, 2'!G54:G54)+SUM('Разделы 1, 2'!K54:M54)),"","НЕВЕРНО!")</f>
      </c>
      <c r="B295" s="154">
        <v>35725</v>
      </c>
      <c r="C295" s="156" t="s">
        <v>1164</v>
      </c>
      <c r="D295" s="156" t="s">
        <v>1143</v>
      </c>
    </row>
    <row r="296" spans="1:4" ht="25.5">
      <c r="A296" s="153">
        <f>IF((SUM('Разделы 1, 2'!N55:N55)=SUM('Разделы 1, 2'!G55:G55)+SUM('Разделы 1, 2'!K55:M55)),"","НЕВЕРНО!")</f>
      </c>
      <c r="B296" s="154">
        <v>35725</v>
      </c>
      <c r="C296" s="156" t="s">
        <v>757</v>
      </c>
      <c r="D296" s="156" t="s">
        <v>1143</v>
      </c>
    </row>
    <row r="297" spans="1:4" ht="25.5">
      <c r="A297" s="153">
        <f>IF((SUM('Разделы 1, 2'!N56:N56)=SUM('Разделы 1, 2'!G56:G56)+SUM('Разделы 1, 2'!K56:M56)),"","НЕВЕРНО!")</f>
      </c>
      <c r="B297" s="154">
        <v>35725</v>
      </c>
      <c r="C297" s="156" t="s">
        <v>742</v>
      </c>
      <c r="D297" s="156" t="s">
        <v>1143</v>
      </c>
    </row>
    <row r="298" spans="1:4" ht="25.5">
      <c r="A298" s="153">
        <f>IF((SUM('Разделы 1, 2'!N57:N57)=SUM('Разделы 1, 2'!G57:G57)+SUM('Разделы 1, 2'!K57:M57)),"","НЕВЕРНО!")</f>
      </c>
      <c r="B298" s="154">
        <v>35725</v>
      </c>
      <c r="C298" s="156" t="s">
        <v>298</v>
      </c>
      <c r="D298" s="156" t="s">
        <v>1143</v>
      </c>
    </row>
    <row r="299" spans="1:4" ht="25.5">
      <c r="A299" s="153">
        <f>IF((SUM('Разделы 1, 2'!N58:N58)=SUM('Разделы 1, 2'!G58:G58)+SUM('Разделы 1, 2'!K58:M58)),"","НЕВЕРНО!")</f>
      </c>
      <c r="B299" s="154">
        <v>35725</v>
      </c>
      <c r="C299" s="156" t="s">
        <v>1169</v>
      </c>
      <c r="D299" s="156" t="s">
        <v>1143</v>
      </c>
    </row>
    <row r="300" spans="1:4" ht="25.5">
      <c r="A300" s="153">
        <f>IF((SUM('Разделы 1, 2'!N59:N59)=SUM('Разделы 1, 2'!G59:G59)+SUM('Разделы 1, 2'!K59:M59)),"","НЕВЕРНО!")</f>
      </c>
      <c r="B300" s="154">
        <v>35725</v>
      </c>
      <c r="C300" s="156" t="s">
        <v>1</v>
      </c>
      <c r="D300" s="156" t="s">
        <v>1143</v>
      </c>
    </row>
    <row r="301" spans="1:4" ht="25.5">
      <c r="A301" s="153">
        <f>IF((SUM('Разделы 1, 2'!N60:N60)=SUM('Разделы 1, 2'!G60:G60)+SUM('Разделы 1, 2'!K60:M60)),"","НЕВЕРНО!")</f>
      </c>
      <c r="B301" s="154">
        <v>35725</v>
      </c>
      <c r="C301" s="156" t="s">
        <v>1145</v>
      </c>
      <c r="D301" s="156" t="s">
        <v>1143</v>
      </c>
    </row>
    <row r="302" spans="1:4" ht="25.5">
      <c r="A302" s="153">
        <f>IF((SUM('Разделы 1, 2'!N61:N61)=SUM('Разделы 1, 2'!G61:G61)+SUM('Разделы 1, 2'!K61:M61)),"","НЕВЕРНО!")</f>
      </c>
      <c r="B302" s="154">
        <v>35725</v>
      </c>
      <c r="C302" s="156" t="s">
        <v>1167</v>
      </c>
      <c r="D302" s="156" t="s">
        <v>1143</v>
      </c>
    </row>
    <row r="303" spans="1:4" ht="25.5">
      <c r="A303" s="153">
        <f>IF((SUM('Разделы 1, 2'!N62:N62)=SUM('Разделы 1, 2'!G62:G62)+SUM('Разделы 1, 2'!K62:M62)),"","НЕВЕРНО!")</f>
      </c>
      <c r="B303" s="154">
        <v>35725</v>
      </c>
      <c r="C303" s="156" t="s">
        <v>234</v>
      </c>
      <c r="D303" s="156" t="s">
        <v>1143</v>
      </c>
    </row>
    <row r="304" spans="1:4" ht="25.5">
      <c r="A304" s="153">
        <f>IF((SUM('Разделы 1, 2'!N63:N63)=SUM('Разделы 1, 2'!G63:G63)+SUM('Разделы 1, 2'!K63:M63)),"","НЕВЕРНО!")</f>
      </c>
      <c r="B304" s="154">
        <v>35725</v>
      </c>
      <c r="C304" s="156" t="s">
        <v>748</v>
      </c>
      <c r="D304" s="156" t="s">
        <v>1143</v>
      </c>
    </row>
    <row r="305" spans="1:4" ht="25.5">
      <c r="A305" s="153">
        <f>IF((SUM('Разделы 1, 2'!N64:N64)=SUM('Разделы 1, 2'!G64:G64)+SUM('Разделы 1, 2'!K64:M64)),"","НЕВЕРНО!")</f>
      </c>
      <c r="B305" s="154">
        <v>35725</v>
      </c>
      <c r="C305" s="156" t="s">
        <v>375</v>
      </c>
      <c r="D305" s="156" t="s">
        <v>1143</v>
      </c>
    </row>
    <row r="306" spans="1:4" ht="25.5">
      <c r="A306" s="153">
        <f>IF((SUM('Разделы 1, 2'!N65:N65)=SUM('Разделы 1, 2'!G65:G65)+SUM('Разделы 1, 2'!K65:M65)),"","НЕВЕРНО!")</f>
      </c>
      <c r="B306" s="154">
        <v>35725</v>
      </c>
      <c r="C306" s="156" t="s">
        <v>192</v>
      </c>
      <c r="D306" s="156" t="s">
        <v>1143</v>
      </c>
    </row>
    <row r="307" spans="1:4" ht="25.5">
      <c r="A307" s="153">
        <f>IF((SUM('Разделы 1, 2'!N66:N66)=SUM('Разделы 1, 2'!G66:G66)+SUM('Разделы 1, 2'!K66:M66)),"","НЕВЕРНО!")</f>
      </c>
      <c r="B307" s="154">
        <v>35725</v>
      </c>
      <c r="C307" s="156" t="s">
        <v>1158</v>
      </c>
      <c r="D307" s="156" t="s">
        <v>1143</v>
      </c>
    </row>
    <row r="308" spans="1:4" ht="25.5">
      <c r="A308" s="153">
        <f>IF((SUM('Разделы 1, 2'!N67:N67)=SUM('Разделы 1, 2'!G67:G67)+SUM('Разделы 1, 2'!K67:M67)),"","НЕВЕРНО!")</f>
      </c>
      <c r="B308" s="154">
        <v>35725</v>
      </c>
      <c r="C308" s="156" t="s">
        <v>753</v>
      </c>
      <c r="D308" s="156" t="s">
        <v>1143</v>
      </c>
    </row>
    <row r="309" spans="1:4" ht="25.5">
      <c r="A309" s="153">
        <f>IF((SUM('Разделы 1, 2'!N68:N68)=SUM('Разделы 1, 2'!G68:G68)+SUM('Разделы 1, 2'!K68:M68)),"","НЕВЕРНО!")</f>
      </c>
      <c r="B309" s="154">
        <v>35725</v>
      </c>
      <c r="C309" s="156" t="s">
        <v>294</v>
      </c>
      <c r="D309" s="156" t="s">
        <v>1143</v>
      </c>
    </row>
    <row r="310" spans="1:4" ht="25.5">
      <c r="A310" s="153">
        <f>IF((SUM('Разделы 1, 2'!N69:N69)=SUM('Разделы 1, 2'!G69:G69)+SUM('Разделы 1, 2'!K69:M69)),"","НЕВЕРНО!")</f>
      </c>
      <c r="B310" s="154">
        <v>35725</v>
      </c>
      <c r="C310" s="156" t="s">
        <v>1159</v>
      </c>
      <c r="D310" s="156" t="s">
        <v>1143</v>
      </c>
    </row>
    <row r="311" spans="1:4" ht="25.5">
      <c r="A311" s="153">
        <f>IF((SUM('Разделы 1, 2'!N70:N70)=SUM('Разделы 1, 2'!G70:G70)+SUM('Разделы 1, 2'!K70:M70)),"","НЕВЕРНО!")</f>
      </c>
      <c r="B311" s="154">
        <v>35725</v>
      </c>
      <c r="C311" s="156" t="s">
        <v>760</v>
      </c>
      <c r="D311" s="156" t="s">
        <v>1143</v>
      </c>
    </row>
    <row r="312" spans="1:4" ht="25.5">
      <c r="A312" s="153">
        <f>IF((SUM('Разделы 1, 2'!N71:N71)=SUM('Разделы 1, 2'!G71:G71)+SUM('Разделы 1, 2'!K71:M71)),"","НЕВЕРНО!")</f>
      </c>
      <c r="B312" s="154">
        <v>35725</v>
      </c>
      <c r="C312" s="156" t="s">
        <v>376</v>
      </c>
      <c r="D312" s="156" t="s">
        <v>1143</v>
      </c>
    </row>
    <row r="313" spans="1:4" ht="25.5">
      <c r="A313" s="153">
        <f>IF((SUM('Разделы 1, 2'!N72:N72)=SUM('Разделы 1, 2'!G72:G72)+SUM('Разделы 1, 2'!K72:M72)),"","НЕВЕРНО!")</f>
      </c>
      <c r="B313" s="154">
        <v>35725</v>
      </c>
      <c r="C313" s="156" t="s">
        <v>963</v>
      </c>
      <c r="D313" s="156" t="s">
        <v>1143</v>
      </c>
    </row>
    <row r="314" spans="1:4" ht="25.5">
      <c r="A314" s="153">
        <f>IF((SUM('Разделы 1, 2'!N73:N73)=SUM('Разделы 1, 2'!G73:G73)+SUM('Разделы 1, 2'!K73:M73)),"","НЕВЕРНО!")</f>
      </c>
      <c r="B314" s="154">
        <v>35725</v>
      </c>
      <c r="C314" s="156" t="s">
        <v>1166</v>
      </c>
      <c r="D314" s="156" t="s">
        <v>1143</v>
      </c>
    </row>
    <row r="315" spans="1:4" ht="25.5">
      <c r="A315" s="153">
        <f>IF((SUM('Разделы 1, 2'!N74:N74)=SUM('Разделы 1, 2'!G74:G74)+SUM('Разделы 1, 2'!K74:M74)),"","НЕВЕРНО!")</f>
      </c>
      <c r="B315" s="154">
        <v>35725</v>
      </c>
      <c r="C315" s="156" t="s">
        <v>4</v>
      </c>
      <c r="D315" s="156" t="s">
        <v>1143</v>
      </c>
    </row>
    <row r="316" spans="1:4" ht="25.5">
      <c r="A316" s="153">
        <f>IF((SUM('Разделы 1, 2'!N75:N75)=SUM('Разделы 1, 2'!G75:G75)+SUM('Разделы 1, 2'!K75:M75)),"","НЕВЕРНО!")</f>
      </c>
      <c r="B316" s="154">
        <v>35725</v>
      </c>
      <c r="C316" s="156" t="s">
        <v>1146</v>
      </c>
      <c r="D316" s="156" t="s">
        <v>1143</v>
      </c>
    </row>
    <row r="317" spans="1:4" ht="25.5">
      <c r="A317" s="153">
        <f>IF((SUM('Разделы 1, 2'!N76:N76)=SUM('Разделы 1, 2'!G76:G76)+SUM('Разделы 1, 2'!K76:M76)),"","НЕВЕРНО!")</f>
      </c>
      <c r="B317" s="154">
        <v>35725</v>
      </c>
      <c r="C317" s="156" t="s">
        <v>1171</v>
      </c>
      <c r="D317" s="156" t="s">
        <v>1143</v>
      </c>
    </row>
    <row r="318" spans="1:4" ht="25.5">
      <c r="A318" s="153">
        <f>IF((SUM('Разделы 1, 2'!N77:N77)=SUM('Разделы 1, 2'!G77:G77)+SUM('Разделы 1, 2'!K77:M77)),"","НЕВЕРНО!")</f>
      </c>
      <c r="B318" s="154">
        <v>35725</v>
      </c>
      <c r="C318" s="156" t="s">
        <v>1154</v>
      </c>
      <c r="D318" s="156" t="s">
        <v>1143</v>
      </c>
    </row>
    <row r="319" spans="1:4" ht="25.5">
      <c r="A319" s="153">
        <f>IF((SUM('Разделы 1, 2'!N78:N78)=SUM('Разделы 1, 2'!G78:G78)+SUM('Разделы 1, 2'!K78:M78)),"","НЕВЕРНО!")</f>
      </c>
      <c r="B319" s="154">
        <v>35725</v>
      </c>
      <c r="C319" s="156" t="s">
        <v>752</v>
      </c>
      <c r="D319" s="156" t="s">
        <v>1143</v>
      </c>
    </row>
    <row r="320" spans="1:4" ht="25.5">
      <c r="A320" s="153">
        <f>IF((SUM('Разделы 1, 2'!N79:N79)=SUM('Разделы 1, 2'!G79:G79)+SUM('Разделы 1, 2'!K79:M79)),"","НЕВЕРНО!")</f>
      </c>
      <c r="B320" s="154">
        <v>35725</v>
      </c>
      <c r="C320" s="156" t="s">
        <v>1151</v>
      </c>
      <c r="D320" s="156" t="s">
        <v>1143</v>
      </c>
    </row>
    <row r="321" spans="1:4" ht="25.5">
      <c r="A321" s="153">
        <f>IF((SUM('Разделы 1, 2'!N80:N80)=SUM('Разделы 1, 2'!G80:G80)+SUM('Разделы 1, 2'!K80:M80)),"","НЕВЕРНО!")</f>
      </c>
      <c r="B321" s="154">
        <v>35725</v>
      </c>
      <c r="C321" s="156" t="s">
        <v>194</v>
      </c>
      <c r="D321" s="156" t="s">
        <v>1143</v>
      </c>
    </row>
    <row r="322" spans="1:4" ht="25.5">
      <c r="A322" s="153">
        <f>IF((SUM('Разделы 1, 2'!N81:N81)=SUM('Разделы 1, 2'!G81:G81)+SUM('Разделы 1, 2'!K81:M81)),"","НЕВЕРНО!")</f>
      </c>
      <c r="B322" s="154">
        <v>35725</v>
      </c>
      <c r="C322" s="156" t="s">
        <v>1160</v>
      </c>
      <c r="D322" s="156" t="s">
        <v>1143</v>
      </c>
    </row>
    <row r="323" spans="1:4" ht="25.5">
      <c r="A323" s="153">
        <f>IF((SUM('Разделы 1, 2'!N82:N82)=SUM('Разделы 1, 2'!G82:G82)+SUM('Разделы 1, 2'!K82:M82)),"","НЕВЕРНО!")</f>
      </c>
      <c r="B323" s="154">
        <v>35725</v>
      </c>
      <c r="C323" s="156" t="s">
        <v>756</v>
      </c>
      <c r="D323" s="156" t="s">
        <v>1143</v>
      </c>
    </row>
    <row r="324" spans="1:4" ht="25.5">
      <c r="A324" s="153">
        <f>IF((SUM('Разделы 1, 2'!N83:N83)=SUM('Разделы 1, 2'!G83:G83)+SUM('Разделы 1, 2'!K83:M83)),"","НЕВЕРНО!")</f>
      </c>
      <c r="B324" s="154">
        <v>35725</v>
      </c>
      <c r="C324" s="156" t="s">
        <v>296</v>
      </c>
      <c r="D324" s="156" t="s">
        <v>1143</v>
      </c>
    </row>
    <row r="325" spans="1:4" ht="25.5">
      <c r="A325" s="153">
        <f>IF((SUM('Разделы 1, 2'!N84:N84)=SUM('Разделы 1, 2'!G84:G84)+SUM('Разделы 1, 2'!K84:M84)),"","НЕВЕРНО!")</f>
      </c>
      <c r="B325" s="154">
        <v>35725</v>
      </c>
      <c r="C325" s="156" t="s">
        <v>1161</v>
      </c>
      <c r="D325" s="156" t="s">
        <v>1143</v>
      </c>
    </row>
    <row r="326" spans="1:4" ht="25.5">
      <c r="A326" s="153">
        <f>IF((SUM('Разделы 1, 2'!N85:N85)=SUM('Разделы 1, 2'!G85:G85)+SUM('Разделы 1, 2'!K85:M85)),"","НЕВЕРНО!")</f>
      </c>
      <c r="B326" s="154">
        <v>35725</v>
      </c>
      <c r="C326" s="156" t="s">
        <v>761</v>
      </c>
      <c r="D326" s="156" t="s">
        <v>1143</v>
      </c>
    </row>
    <row r="327" spans="1:4" ht="25.5">
      <c r="A327" s="153">
        <f>IF((SUM('Разделы 1, 2'!N86:N86)=SUM('Разделы 1, 2'!G86:G86)+SUM('Разделы 1, 2'!K86:M86)),"","НЕВЕРНО!")</f>
      </c>
      <c r="B327" s="154">
        <v>35725</v>
      </c>
      <c r="C327" s="156" t="s">
        <v>739</v>
      </c>
      <c r="D327" s="156" t="s">
        <v>1143</v>
      </c>
    </row>
    <row r="328" spans="1:4" ht="25.5">
      <c r="A328" s="153">
        <f>IF((SUM('Разделы 1, 2'!N87:N87)=SUM('Разделы 1, 2'!G87:G87)+SUM('Разделы 1, 2'!K87:M87)),"","НЕВЕРНО!")</f>
      </c>
      <c r="B328" s="154">
        <v>35725</v>
      </c>
      <c r="C328" s="156" t="s">
        <v>962</v>
      </c>
      <c r="D328" s="156" t="s">
        <v>1143</v>
      </c>
    </row>
    <row r="329" spans="1:4" ht="25.5">
      <c r="A329" s="153">
        <f>IF((SUM('Разделы 1, 2'!N88:N88)=SUM('Разделы 1, 2'!G88:G88)+SUM('Разделы 1, 2'!K88:M88)),"","НЕВЕРНО!")</f>
      </c>
      <c r="B329" s="154">
        <v>35725</v>
      </c>
      <c r="C329" s="156" t="s">
        <v>1168</v>
      </c>
      <c r="D329" s="156" t="s">
        <v>1143</v>
      </c>
    </row>
    <row r="330" spans="1:4" ht="25.5">
      <c r="A330" s="153">
        <f>IF((SUM('Разделы 1, 2'!N89:N89)=SUM('Разделы 1, 2'!G89:G89)+SUM('Разделы 1, 2'!K89:M89)),"","НЕВЕРНО!")</f>
      </c>
      <c r="B330" s="154">
        <v>35725</v>
      </c>
      <c r="C330" s="156" t="s">
        <v>0</v>
      </c>
      <c r="D330" s="156" t="s">
        <v>1143</v>
      </c>
    </row>
    <row r="331" spans="1:4" ht="25.5">
      <c r="A331" s="153">
        <f>IF((SUM('Разделы 1, 2'!N90:N90)=SUM('Разделы 1, 2'!G90:G90)+SUM('Разделы 1, 2'!K90:M90)),"","НЕВЕРНО!")</f>
      </c>
      <c r="B331" s="154">
        <v>35725</v>
      </c>
      <c r="C331" s="156" t="s">
        <v>747</v>
      </c>
      <c r="D331" s="156" t="s">
        <v>1143</v>
      </c>
    </row>
    <row r="332" spans="1:4" ht="25.5">
      <c r="A332" s="153">
        <f>IF((SUM('Разделы 1, 2'!N91:N91)=SUM('Разделы 1, 2'!G91:G91)+SUM('Разделы 1, 2'!K91:M91)),"","НЕВЕРНО!")</f>
      </c>
      <c r="B332" s="154">
        <v>35725</v>
      </c>
      <c r="C332" s="156" t="s">
        <v>1172</v>
      </c>
      <c r="D332" s="156" t="s">
        <v>1143</v>
      </c>
    </row>
    <row r="333" spans="1:4" ht="25.5">
      <c r="A333" s="153">
        <f>IF((SUM('Разделы 1, 2'!N92:N92)=SUM('Разделы 1, 2'!G92:G92)+SUM('Разделы 1, 2'!K92:M92)),"","НЕВЕРНО!")</f>
      </c>
      <c r="B333" s="154">
        <v>35725</v>
      </c>
      <c r="C333" s="156" t="s">
        <v>1153</v>
      </c>
      <c r="D333" s="156" t="s">
        <v>1143</v>
      </c>
    </row>
    <row r="334" spans="1:4" ht="25.5">
      <c r="A334" s="153">
        <f>IF((SUM('Разделы 1, 2'!E10:U92)&gt;0),"","НЕВЕРНО!")</f>
      </c>
      <c r="B334" s="154">
        <v>35726</v>
      </c>
      <c r="C334" s="156" t="s">
        <v>257</v>
      </c>
      <c r="D334" s="156" t="s">
        <v>258</v>
      </c>
    </row>
    <row r="335" spans="1:4" ht="12.75">
      <c r="A335" s="153">
        <f>IF((SUM('Разделы 1, 2'!S12:S12)=0),"","НЕВЕРНО!")</f>
      </c>
      <c r="B335" s="154">
        <v>35727</v>
      </c>
      <c r="C335" s="156" t="s">
        <v>261</v>
      </c>
      <c r="D335" s="156" t="s">
        <v>260</v>
      </c>
    </row>
    <row r="336" spans="1:4" ht="12.75">
      <c r="A336" s="153">
        <f>IF((SUM('Разделы 1, 2'!T12:T12)=0),"","НЕВЕРНО!")</f>
      </c>
      <c r="B336" s="154">
        <v>35727</v>
      </c>
      <c r="C336" s="156" t="s">
        <v>259</v>
      </c>
      <c r="D336" s="156" t="s">
        <v>260</v>
      </c>
    </row>
    <row r="337" spans="1:4" ht="38.25">
      <c r="A337" s="153">
        <f>IF((SUM('Разделы 1, 2'!E67:E67)+SUM('Разделы 1, 2'!E75:E75)+SUM('Разделы 1, 2'!E91:E91)=SUM('Разделы 1, 2'!E92:E92)),"","НЕВЕРНО!")</f>
      </c>
      <c r="B337" s="154">
        <v>35728</v>
      </c>
      <c r="C337" s="156" t="s">
        <v>273</v>
      </c>
      <c r="D337" s="156" t="s">
        <v>263</v>
      </c>
    </row>
    <row r="338" spans="1:4" ht="38.25">
      <c r="A338" s="153">
        <f>IF((SUM('Разделы 1, 2'!F67:F67)+SUM('Разделы 1, 2'!F75:F75)+SUM('Разделы 1, 2'!F91:F91)=SUM('Разделы 1, 2'!F92:F92)),"","НЕВЕРНО!")</f>
      </c>
      <c r="B338" s="154">
        <v>35728</v>
      </c>
      <c r="C338" s="156" t="s">
        <v>68</v>
      </c>
      <c r="D338" s="156" t="s">
        <v>263</v>
      </c>
    </row>
    <row r="339" spans="1:4" ht="38.25">
      <c r="A339" s="153">
        <f>IF((SUM('Разделы 1, 2'!G67:G67)+SUM('Разделы 1, 2'!G75:G75)+SUM('Разделы 1, 2'!G91:G91)=SUM('Разделы 1, 2'!G92:G92)),"","НЕВЕРНО!")</f>
      </c>
      <c r="B339" s="154">
        <v>35728</v>
      </c>
      <c r="C339" s="156" t="s">
        <v>265</v>
      </c>
      <c r="D339" s="156" t="s">
        <v>263</v>
      </c>
    </row>
    <row r="340" spans="1:4" ht="38.25">
      <c r="A340" s="153">
        <f>IF((SUM('Разделы 1, 2'!H67:H67)+SUM('Разделы 1, 2'!H75:H75)+SUM('Разделы 1, 2'!H91:H91)=SUM('Разделы 1, 2'!H92:H92)),"","НЕВЕРНО!")</f>
      </c>
      <c r="B340" s="154">
        <v>35728</v>
      </c>
      <c r="C340" s="156" t="s">
        <v>271</v>
      </c>
      <c r="D340" s="156" t="s">
        <v>263</v>
      </c>
    </row>
    <row r="341" spans="1:4" ht="38.25">
      <c r="A341" s="153">
        <f>IF((SUM('Разделы 1, 2'!I67:I67)+SUM('Разделы 1, 2'!I75:I75)+SUM('Разделы 1, 2'!I91:I91)=SUM('Разделы 1, 2'!I92:I92)),"","НЕВЕРНО!")</f>
      </c>
      <c r="B341" s="154">
        <v>35728</v>
      </c>
      <c r="C341" s="156" t="s">
        <v>71</v>
      </c>
      <c r="D341" s="156" t="s">
        <v>263</v>
      </c>
    </row>
    <row r="342" spans="1:4" ht="38.25">
      <c r="A342" s="153">
        <f>IF((SUM('Разделы 1, 2'!J67:J67)+SUM('Разделы 1, 2'!J75:J75)+SUM('Разделы 1, 2'!J91:J91)=SUM('Разделы 1, 2'!J92:J92)),"","НЕВЕРНО!")</f>
      </c>
      <c r="B342" s="154">
        <v>35728</v>
      </c>
      <c r="C342" s="156" t="s">
        <v>266</v>
      </c>
      <c r="D342" s="156" t="s">
        <v>263</v>
      </c>
    </row>
    <row r="343" spans="1:4" ht="38.25">
      <c r="A343" s="153">
        <f>IF((SUM('Разделы 1, 2'!K67:K67)+SUM('Разделы 1, 2'!K75:K75)+SUM('Разделы 1, 2'!K91:K91)=SUM('Разделы 1, 2'!K92:K92)),"","НЕВЕРНО!")</f>
      </c>
      <c r="B343" s="154">
        <v>35728</v>
      </c>
      <c r="C343" s="156" t="s">
        <v>268</v>
      </c>
      <c r="D343" s="156" t="s">
        <v>263</v>
      </c>
    </row>
    <row r="344" spans="1:4" ht="38.25">
      <c r="A344" s="153">
        <f>IF((SUM('Разделы 1, 2'!L67:L67)+SUM('Разделы 1, 2'!L75:L75)+SUM('Разделы 1, 2'!L91:L91)=SUM('Разделы 1, 2'!L92:L92)),"","НЕВЕРНО!")</f>
      </c>
      <c r="B344" s="154">
        <v>35728</v>
      </c>
      <c r="C344" s="156" t="s">
        <v>270</v>
      </c>
      <c r="D344" s="156" t="s">
        <v>263</v>
      </c>
    </row>
    <row r="345" spans="1:4" ht="38.25">
      <c r="A345" s="153">
        <f>IF((SUM('Разделы 1, 2'!M67:M67)+SUM('Разделы 1, 2'!M75:M75)+SUM('Разделы 1, 2'!M91:M91)=SUM('Разделы 1, 2'!M92:M92)),"","НЕВЕРНО!")</f>
      </c>
      <c r="B345" s="154">
        <v>35728</v>
      </c>
      <c r="C345" s="156" t="s">
        <v>70</v>
      </c>
      <c r="D345" s="156" t="s">
        <v>263</v>
      </c>
    </row>
    <row r="346" spans="1:4" ht="38.25">
      <c r="A346" s="153">
        <f>IF((SUM('Разделы 1, 2'!N67:N67)+SUM('Разделы 1, 2'!N75:N75)+SUM('Разделы 1, 2'!N91:N91)=SUM('Разделы 1, 2'!N92:N92)),"","НЕВЕРНО!")</f>
      </c>
      <c r="B346" s="154">
        <v>35728</v>
      </c>
      <c r="C346" s="156" t="s">
        <v>264</v>
      </c>
      <c r="D346" s="156" t="s">
        <v>263</v>
      </c>
    </row>
    <row r="347" spans="1:4" ht="38.25">
      <c r="A347" s="153">
        <f>IF((SUM('Разделы 1, 2'!O67:O67)+SUM('Разделы 1, 2'!O75:O75)+SUM('Разделы 1, 2'!O91:O91)=SUM('Разделы 1, 2'!O92:O92)),"","НЕВЕРНО!")</f>
      </c>
      <c r="B347" s="154">
        <v>35728</v>
      </c>
      <c r="C347" s="156" t="s">
        <v>269</v>
      </c>
      <c r="D347" s="156" t="s">
        <v>263</v>
      </c>
    </row>
    <row r="348" spans="1:4" ht="38.25">
      <c r="A348" s="153">
        <f>IF((SUM('Разделы 1, 2'!P67:P67)+SUM('Разделы 1, 2'!P75:P75)+SUM('Разделы 1, 2'!P91:P91)=SUM('Разделы 1, 2'!P92:P92)),"","НЕВЕРНО!")</f>
      </c>
      <c r="B348" s="154">
        <v>35728</v>
      </c>
      <c r="C348" s="156" t="s">
        <v>69</v>
      </c>
      <c r="D348" s="156" t="s">
        <v>263</v>
      </c>
    </row>
    <row r="349" spans="1:4" ht="38.25">
      <c r="A349" s="153">
        <f>IF((SUM('Разделы 1, 2'!Q67:Q67)+SUM('Разделы 1, 2'!Q75:Q75)+SUM('Разделы 1, 2'!Q91:Q91)=SUM('Разделы 1, 2'!Q92:Q92)),"","НЕВЕРНО!")</f>
      </c>
      <c r="B349" s="154">
        <v>35728</v>
      </c>
      <c r="C349" s="156" t="s">
        <v>66</v>
      </c>
      <c r="D349" s="156" t="s">
        <v>263</v>
      </c>
    </row>
    <row r="350" spans="1:4" ht="38.25">
      <c r="A350" s="153">
        <f>IF((SUM('Разделы 1, 2'!R67:R67)+SUM('Разделы 1, 2'!R75:R75)+SUM('Разделы 1, 2'!R91:R91)=SUM('Разделы 1, 2'!R92:R92)),"","НЕВЕРНО!")</f>
      </c>
      <c r="B350" s="154">
        <v>35728</v>
      </c>
      <c r="C350" s="156" t="s">
        <v>262</v>
      </c>
      <c r="D350" s="156" t="s">
        <v>263</v>
      </c>
    </row>
    <row r="351" spans="1:4" ht="38.25">
      <c r="A351" s="153">
        <f>IF((SUM('Разделы 1, 2'!S67:S67)+SUM('Разделы 1, 2'!S75:S75)+SUM('Разделы 1, 2'!S91:S91)=SUM('Разделы 1, 2'!S92:S92)),"","НЕВЕРНО!")</f>
      </c>
      <c r="B351" s="154">
        <v>35728</v>
      </c>
      <c r="C351" s="156" t="s">
        <v>267</v>
      </c>
      <c r="D351" s="156" t="s">
        <v>263</v>
      </c>
    </row>
    <row r="352" spans="1:4" ht="38.25">
      <c r="A352" s="153">
        <f>IF((SUM('Разделы 1, 2'!T67:T67)+SUM('Разделы 1, 2'!T75:T75)+SUM('Разделы 1, 2'!T91:T91)=SUM('Разделы 1, 2'!T92:T92)),"","НЕВЕРНО!")</f>
      </c>
      <c r="B352" s="154">
        <v>35728</v>
      </c>
      <c r="C352" s="156" t="s">
        <v>272</v>
      </c>
      <c r="D352" s="156" t="s">
        <v>263</v>
      </c>
    </row>
    <row r="353" spans="1:4" ht="38.25">
      <c r="A353" s="153">
        <f>IF((SUM('Разделы 1, 2'!U67:U67)+SUM('Разделы 1, 2'!U75:U75)+SUM('Разделы 1, 2'!U91:U91)=SUM('Разделы 1, 2'!U92:U92)),"","НЕВЕРНО!")</f>
      </c>
      <c r="B353" s="154">
        <v>35728</v>
      </c>
      <c r="C353" s="156" t="s">
        <v>67</v>
      </c>
      <c r="D353" s="156" t="s">
        <v>263</v>
      </c>
    </row>
    <row r="354" spans="1:4" ht="25.5">
      <c r="A354" s="153">
        <f>IF((SUM('Разделы 1, 2'!E67:E67)=SUM('Разделы 1, 2'!E10:E66)),"","НЕВЕРНО!")</f>
      </c>
      <c r="B354" s="154">
        <v>35729</v>
      </c>
      <c r="C354" s="156" t="s">
        <v>991</v>
      </c>
      <c r="D354" s="156" t="s">
        <v>978</v>
      </c>
    </row>
    <row r="355" spans="1:4" ht="25.5">
      <c r="A355" s="153">
        <f>IF((SUM('Разделы 1, 2'!F67:F67)=SUM('Разделы 1, 2'!F10:F66)),"","НЕВЕРНО!")</f>
      </c>
      <c r="B355" s="154">
        <v>35729</v>
      </c>
      <c r="C355" s="156" t="s">
        <v>984</v>
      </c>
      <c r="D355" s="156" t="s">
        <v>978</v>
      </c>
    </row>
    <row r="356" spans="1:4" ht="25.5">
      <c r="A356" s="153">
        <f>IF((SUM('Разделы 1, 2'!G67:G67)=SUM('Разделы 1, 2'!G10:G66)),"","НЕВЕРНО!")</f>
      </c>
      <c r="B356" s="154">
        <v>35729</v>
      </c>
      <c r="C356" s="156" t="s">
        <v>982</v>
      </c>
      <c r="D356" s="156" t="s">
        <v>978</v>
      </c>
    </row>
    <row r="357" spans="1:4" ht="25.5">
      <c r="A357" s="153">
        <f>IF((SUM('Разделы 1, 2'!H67:H67)=SUM('Разделы 1, 2'!H10:H66)),"","НЕВЕРНО!")</f>
      </c>
      <c r="B357" s="154">
        <v>35729</v>
      </c>
      <c r="C357" s="156" t="s">
        <v>990</v>
      </c>
      <c r="D357" s="156" t="s">
        <v>978</v>
      </c>
    </row>
    <row r="358" spans="1:4" ht="25.5">
      <c r="A358" s="153">
        <f>IF((SUM('Разделы 1, 2'!I67:I67)=SUM('Разделы 1, 2'!I10:I66)),"","НЕВЕРНО!")</f>
      </c>
      <c r="B358" s="154">
        <v>35729</v>
      </c>
      <c r="C358" s="156" t="s">
        <v>989</v>
      </c>
      <c r="D358" s="156" t="s">
        <v>978</v>
      </c>
    </row>
    <row r="359" spans="1:4" ht="25.5">
      <c r="A359" s="153">
        <f>IF((SUM('Разделы 1, 2'!J67:J67)=SUM('Разделы 1, 2'!J10:J66)),"","НЕВЕРНО!")</f>
      </c>
      <c r="B359" s="154">
        <v>35729</v>
      </c>
      <c r="C359" s="156" t="s">
        <v>985</v>
      </c>
      <c r="D359" s="156" t="s">
        <v>978</v>
      </c>
    </row>
    <row r="360" spans="1:4" ht="25.5">
      <c r="A360" s="153">
        <f>IF((SUM('Разделы 1, 2'!K67:K67)=SUM('Разделы 1, 2'!K10:K66)),"","НЕВЕРНО!")</f>
      </c>
      <c r="B360" s="154">
        <v>35729</v>
      </c>
      <c r="C360" s="156" t="s">
        <v>72</v>
      </c>
      <c r="D360" s="156" t="s">
        <v>978</v>
      </c>
    </row>
    <row r="361" spans="1:4" ht="25.5">
      <c r="A361" s="153">
        <f>IF((SUM('Разделы 1, 2'!L67:L67)=SUM('Разделы 1, 2'!L10:L66)),"","НЕВЕРНО!")</f>
      </c>
      <c r="B361" s="154">
        <v>35729</v>
      </c>
      <c r="C361" s="156" t="s">
        <v>993</v>
      </c>
      <c r="D361" s="156" t="s">
        <v>978</v>
      </c>
    </row>
    <row r="362" spans="1:4" ht="25.5">
      <c r="A362" s="153">
        <f>IF((SUM('Разделы 1, 2'!M67:M67)=SUM('Разделы 1, 2'!M10:M66)),"","НЕВЕРНО!")</f>
      </c>
      <c r="B362" s="154">
        <v>35729</v>
      </c>
      <c r="C362" s="156" t="s">
        <v>987</v>
      </c>
      <c r="D362" s="156" t="s">
        <v>978</v>
      </c>
    </row>
    <row r="363" spans="1:4" ht="25.5">
      <c r="A363" s="153">
        <f>IF((SUM('Разделы 1, 2'!N67:N67)=SUM('Разделы 1, 2'!N10:N66)),"","НЕВЕРНО!")</f>
      </c>
      <c r="B363" s="154">
        <v>35729</v>
      </c>
      <c r="C363" s="156" t="s">
        <v>979</v>
      </c>
      <c r="D363" s="156" t="s">
        <v>978</v>
      </c>
    </row>
    <row r="364" spans="1:4" ht="25.5">
      <c r="A364" s="153">
        <f>IF((SUM('Разделы 1, 2'!O67:O67)=SUM('Разделы 1, 2'!O10:O66)),"","НЕВЕРНО!")</f>
      </c>
      <c r="B364" s="154">
        <v>35729</v>
      </c>
      <c r="C364" s="156" t="s">
        <v>983</v>
      </c>
      <c r="D364" s="156" t="s">
        <v>978</v>
      </c>
    </row>
    <row r="365" spans="1:4" ht="25.5">
      <c r="A365" s="153">
        <f>IF((SUM('Разделы 1, 2'!P67:P67)=SUM('Разделы 1, 2'!P10:P66)),"","НЕВЕРНО!")</f>
      </c>
      <c r="B365" s="154">
        <v>35729</v>
      </c>
      <c r="C365" s="156" t="s">
        <v>994</v>
      </c>
      <c r="D365" s="156" t="s">
        <v>978</v>
      </c>
    </row>
    <row r="366" spans="1:4" ht="25.5">
      <c r="A366" s="153">
        <f>IF((SUM('Разделы 1, 2'!Q67:Q67)=SUM('Разделы 1, 2'!Q10:Q66)),"","НЕВЕРНО!")</f>
      </c>
      <c r="B366" s="154">
        <v>35729</v>
      </c>
      <c r="C366" s="156" t="s">
        <v>986</v>
      </c>
      <c r="D366" s="156" t="s">
        <v>978</v>
      </c>
    </row>
    <row r="367" spans="1:4" ht="25.5">
      <c r="A367" s="153">
        <f>IF((SUM('Разделы 1, 2'!R67:R67)=SUM('Разделы 1, 2'!R10:R66)),"","НЕВЕРНО!")</f>
      </c>
      <c r="B367" s="154">
        <v>35729</v>
      </c>
      <c r="C367" s="156" t="s">
        <v>980</v>
      </c>
      <c r="D367" s="156" t="s">
        <v>978</v>
      </c>
    </row>
    <row r="368" spans="1:4" ht="25.5">
      <c r="A368" s="153">
        <f>IF((SUM('Разделы 1, 2'!S67:S67)=SUM('Разделы 1, 2'!S10:S66)),"","НЕВЕРНО!")</f>
      </c>
      <c r="B368" s="154">
        <v>35729</v>
      </c>
      <c r="C368" s="156" t="s">
        <v>981</v>
      </c>
      <c r="D368" s="156" t="s">
        <v>978</v>
      </c>
    </row>
    <row r="369" spans="1:4" ht="25.5">
      <c r="A369" s="153">
        <f>IF((SUM('Разделы 1, 2'!T67:T67)=SUM('Разделы 1, 2'!T10:T66)),"","НЕВЕРНО!")</f>
      </c>
      <c r="B369" s="154">
        <v>35729</v>
      </c>
      <c r="C369" s="156" t="s">
        <v>992</v>
      </c>
      <c r="D369" s="156" t="s">
        <v>978</v>
      </c>
    </row>
    <row r="370" spans="1:4" ht="25.5">
      <c r="A370" s="153">
        <f>IF((SUM('Разделы 1, 2'!U67:U67)=SUM('Разделы 1, 2'!U10:U66)),"","НЕВЕРНО!")</f>
      </c>
      <c r="B370" s="154">
        <v>35729</v>
      </c>
      <c r="C370" s="156" t="s">
        <v>988</v>
      </c>
      <c r="D370" s="156" t="s">
        <v>978</v>
      </c>
    </row>
    <row r="371" spans="1:4" ht="25.5">
      <c r="A371" s="153">
        <f>IF((SUM('Разделы 1, 2'!E68:E74)=SUM('Разделы 1, 2'!E75:E75)),"","НЕВЕРНО!")</f>
      </c>
      <c r="B371" s="154">
        <v>35730</v>
      </c>
      <c r="C371" s="156" t="s">
        <v>1008</v>
      </c>
      <c r="D371" s="156" t="s">
        <v>996</v>
      </c>
    </row>
    <row r="372" spans="1:4" ht="25.5">
      <c r="A372" s="153">
        <f>IF((SUM('Разделы 1, 2'!F68:F74)=SUM('Разделы 1, 2'!F75:F75)),"","НЕВЕРНО!")</f>
      </c>
      <c r="B372" s="154">
        <v>35730</v>
      </c>
      <c r="C372" s="156" t="s">
        <v>997</v>
      </c>
      <c r="D372" s="156" t="s">
        <v>996</v>
      </c>
    </row>
    <row r="373" spans="1:4" ht="25.5">
      <c r="A373" s="153">
        <f>IF((SUM('Разделы 1, 2'!G68:G74)=SUM('Разделы 1, 2'!G75:G75)),"","НЕВЕРНО!")</f>
      </c>
      <c r="B373" s="154">
        <v>35730</v>
      </c>
      <c r="C373" s="156" t="s">
        <v>1000</v>
      </c>
      <c r="D373" s="156" t="s">
        <v>996</v>
      </c>
    </row>
    <row r="374" spans="1:4" ht="25.5">
      <c r="A374" s="153">
        <f>IF((SUM('Разделы 1, 2'!H68:H74)=SUM('Разделы 1, 2'!H75:H75)),"","НЕВЕРНО!")</f>
      </c>
      <c r="B374" s="154">
        <v>35730</v>
      </c>
      <c r="C374" s="156" t="s">
        <v>1004</v>
      </c>
      <c r="D374" s="156" t="s">
        <v>996</v>
      </c>
    </row>
    <row r="375" spans="1:4" ht="25.5">
      <c r="A375" s="153">
        <f>IF((SUM('Разделы 1, 2'!I68:I74)=SUM('Разделы 1, 2'!I75:I75)),"","НЕВЕРНО!")</f>
      </c>
      <c r="B375" s="154">
        <v>35730</v>
      </c>
      <c r="C375" s="156" t="s">
        <v>1012</v>
      </c>
      <c r="D375" s="156" t="s">
        <v>996</v>
      </c>
    </row>
    <row r="376" spans="1:4" ht="25.5">
      <c r="A376" s="153">
        <f>IF((SUM('Разделы 1, 2'!J68:J74)=SUM('Разделы 1, 2'!J75:J75)),"","НЕВЕРНО!")</f>
      </c>
      <c r="B376" s="154">
        <v>35730</v>
      </c>
      <c r="C376" s="156" t="s">
        <v>1006</v>
      </c>
      <c r="D376" s="156" t="s">
        <v>996</v>
      </c>
    </row>
    <row r="377" spans="1:4" ht="25.5">
      <c r="A377" s="153">
        <f>IF((SUM('Разделы 1, 2'!K68:K74)=SUM('Разделы 1, 2'!K75:K75)),"","НЕВЕРНО!")</f>
      </c>
      <c r="B377" s="154">
        <v>35730</v>
      </c>
      <c r="C377" s="156" t="s">
        <v>1002</v>
      </c>
      <c r="D377" s="156" t="s">
        <v>996</v>
      </c>
    </row>
    <row r="378" spans="1:4" ht="25.5">
      <c r="A378" s="153">
        <f>IF((SUM('Разделы 1, 2'!L68:L74)=SUM('Разделы 1, 2'!L75:L75)),"","НЕВЕРНО!")</f>
      </c>
      <c r="B378" s="154">
        <v>35730</v>
      </c>
      <c r="C378" s="156" t="s">
        <v>1011</v>
      </c>
      <c r="D378" s="156" t="s">
        <v>996</v>
      </c>
    </row>
    <row r="379" spans="1:4" ht="25.5">
      <c r="A379" s="153">
        <f>IF((SUM('Разделы 1, 2'!M68:M74)=SUM('Разделы 1, 2'!M75:M75)),"","НЕВЕРНО!")</f>
      </c>
      <c r="B379" s="154">
        <v>35730</v>
      </c>
      <c r="C379" s="156" t="s">
        <v>1005</v>
      </c>
      <c r="D379" s="156" t="s">
        <v>996</v>
      </c>
    </row>
    <row r="380" spans="1:4" ht="25.5">
      <c r="A380" s="153">
        <f>IF((SUM('Разделы 1, 2'!N68:N74)=SUM('Разделы 1, 2'!N75:N75)),"","НЕВЕРНО!")</f>
      </c>
      <c r="B380" s="154">
        <v>35730</v>
      </c>
      <c r="C380" s="156" t="s">
        <v>995</v>
      </c>
      <c r="D380" s="156" t="s">
        <v>996</v>
      </c>
    </row>
    <row r="381" spans="1:4" ht="25.5">
      <c r="A381" s="153">
        <f>IF((SUM('Разделы 1, 2'!O68:O74)=SUM('Разделы 1, 2'!O75:O75)),"","НЕВЕРНО!")</f>
      </c>
      <c r="B381" s="154">
        <v>35730</v>
      </c>
      <c r="C381" s="156" t="s">
        <v>1003</v>
      </c>
      <c r="D381" s="156" t="s">
        <v>996</v>
      </c>
    </row>
    <row r="382" spans="1:4" ht="25.5">
      <c r="A382" s="153">
        <f>IF((SUM('Разделы 1, 2'!P68:P74)=SUM('Разделы 1, 2'!P75:P75)),"","НЕВЕРНО!")</f>
      </c>
      <c r="B382" s="154">
        <v>35730</v>
      </c>
      <c r="C382" s="156" t="s">
        <v>1010</v>
      </c>
      <c r="D382" s="156" t="s">
        <v>996</v>
      </c>
    </row>
    <row r="383" spans="1:4" ht="25.5">
      <c r="A383" s="153">
        <f>IF((SUM('Разделы 1, 2'!Q68:Q74)=SUM('Разделы 1, 2'!Q75:Q75)),"","НЕВЕРНО!")</f>
      </c>
      <c r="B383" s="154">
        <v>35730</v>
      </c>
      <c r="C383" s="156" t="s">
        <v>1009</v>
      </c>
      <c r="D383" s="156" t="s">
        <v>996</v>
      </c>
    </row>
    <row r="384" spans="1:4" ht="25.5">
      <c r="A384" s="153">
        <f>IF((SUM('Разделы 1, 2'!R68:R74)=SUM('Разделы 1, 2'!R75:R75)),"","НЕВЕРНО!")</f>
      </c>
      <c r="B384" s="154">
        <v>35730</v>
      </c>
      <c r="C384" s="156" t="s">
        <v>999</v>
      </c>
      <c r="D384" s="156" t="s">
        <v>996</v>
      </c>
    </row>
    <row r="385" spans="1:4" ht="25.5">
      <c r="A385" s="153">
        <f>IF((SUM('Разделы 1, 2'!S68:S74)=SUM('Разделы 1, 2'!S75:S75)),"","НЕВЕРНО!")</f>
      </c>
      <c r="B385" s="154">
        <v>35730</v>
      </c>
      <c r="C385" s="156" t="s">
        <v>1001</v>
      </c>
      <c r="D385" s="156" t="s">
        <v>996</v>
      </c>
    </row>
    <row r="386" spans="1:4" ht="25.5">
      <c r="A386" s="153">
        <f>IF((SUM('Разделы 1, 2'!T68:T74)=SUM('Разделы 1, 2'!T75:T75)),"","НЕВЕРНО!")</f>
      </c>
      <c r="B386" s="154">
        <v>35730</v>
      </c>
      <c r="C386" s="156" t="s">
        <v>1007</v>
      </c>
      <c r="D386" s="156" t="s">
        <v>996</v>
      </c>
    </row>
    <row r="387" spans="1:4" ht="25.5">
      <c r="A387" s="153">
        <f>IF((SUM('Разделы 1, 2'!U68:U74)=SUM('Разделы 1, 2'!U75:U75)),"","НЕВЕРНО!")</f>
      </c>
      <c r="B387" s="154">
        <v>35730</v>
      </c>
      <c r="C387" s="156" t="s">
        <v>998</v>
      </c>
      <c r="D387" s="156" t="s">
        <v>996</v>
      </c>
    </row>
    <row r="388" spans="1:4" ht="25.5">
      <c r="A388" s="153">
        <f>IF((SUM('Разделы 1, 2'!E76:E90)=SUM('Разделы 1, 2'!E91:E91)),"","НЕВЕРНО!")</f>
      </c>
      <c r="B388" s="154">
        <v>35731</v>
      </c>
      <c r="C388" s="156" t="s">
        <v>1032</v>
      </c>
      <c r="D388" s="156" t="s">
        <v>1014</v>
      </c>
    </row>
    <row r="389" spans="1:4" ht="25.5">
      <c r="A389" s="153">
        <f>IF((SUM('Разделы 1, 2'!F76:F90)=SUM('Разделы 1, 2'!F91:F91)),"","НЕВЕРНО!")</f>
      </c>
      <c r="B389" s="154">
        <v>35731</v>
      </c>
      <c r="C389" s="156" t="s">
        <v>1020</v>
      </c>
      <c r="D389" s="156" t="s">
        <v>1014</v>
      </c>
    </row>
    <row r="390" spans="1:4" ht="25.5">
      <c r="A390" s="153">
        <f>IF((SUM('Разделы 1, 2'!G76:G90)=SUM('Разделы 1, 2'!G91:G91)),"","НЕВЕРНО!")</f>
      </c>
      <c r="B390" s="154">
        <v>35731</v>
      </c>
      <c r="C390" s="156" t="s">
        <v>1013</v>
      </c>
      <c r="D390" s="156" t="s">
        <v>1014</v>
      </c>
    </row>
    <row r="391" spans="1:4" ht="25.5">
      <c r="A391" s="153">
        <f>IF((SUM('Разделы 1, 2'!H76:H90)=SUM('Разделы 1, 2'!H91:H91)),"","НЕВЕРНО!")</f>
      </c>
      <c r="B391" s="154">
        <v>35731</v>
      </c>
      <c r="C391" s="156" t="s">
        <v>1018</v>
      </c>
      <c r="D391" s="156" t="s">
        <v>1014</v>
      </c>
    </row>
    <row r="392" spans="1:4" ht="25.5">
      <c r="A392" s="153">
        <f>IF((SUM('Разделы 1, 2'!I76:I90)=SUM('Разделы 1, 2'!I91:I91)),"","НЕВЕРНО!")</f>
      </c>
      <c r="B392" s="154">
        <v>35731</v>
      </c>
      <c r="C392" s="156" t="s">
        <v>1024</v>
      </c>
      <c r="D392" s="156" t="s">
        <v>1014</v>
      </c>
    </row>
    <row r="393" spans="1:4" ht="25.5">
      <c r="A393" s="153">
        <f>IF((SUM('Разделы 1, 2'!J76:J90)=SUM('Разделы 1, 2'!J91:J91)),"","НЕВЕРНО!")</f>
      </c>
      <c r="B393" s="154">
        <v>35731</v>
      </c>
      <c r="C393" s="156" t="s">
        <v>1022</v>
      </c>
      <c r="D393" s="156" t="s">
        <v>1014</v>
      </c>
    </row>
    <row r="394" spans="1:4" ht="25.5">
      <c r="A394" s="153">
        <f>IF((SUM('Разделы 1, 2'!K76:K90)=SUM('Разделы 1, 2'!K91:K91)),"","НЕВЕРНО!")</f>
      </c>
      <c r="B394" s="154">
        <v>35731</v>
      </c>
      <c r="C394" s="156" t="s">
        <v>1019</v>
      </c>
      <c r="D394" s="156" t="s">
        <v>1014</v>
      </c>
    </row>
    <row r="395" spans="1:4" ht="25.5">
      <c r="A395" s="153">
        <f>IF((SUM('Разделы 1, 2'!L76:L90)=SUM('Разделы 1, 2'!L91:L91)),"","НЕВЕРНО!")</f>
      </c>
      <c r="B395" s="154">
        <v>35731</v>
      </c>
      <c r="C395" s="156" t="s">
        <v>1033</v>
      </c>
      <c r="D395" s="156" t="s">
        <v>1014</v>
      </c>
    </row>
    <row r="396" spans="1:4" ht="25.5">
      <c r="A396" s="153">
        <f>IF((SUM('Разделы 1, 2'!M76:M90)=SUM('Разделы 1, 2'!M91:M91)),"","НЕВЕРНО!")</f>
      </c>
      <c r="B396" s="154">
        <v>35731</v>
      </c>
      <c r="C396" s="156" t="s">
        <v>1023</v>
      </c>
      <c r="D396" s="156" t="s">
        <v>1014</v>
      </c>
    </row>
    <row r="397" spans="1:4" ht="25.5">
      <c r="A397" s="153">
        <f>IF((SUM('Разделы 1, 2'!N76:N90)=SUM('Разделы 1, 2'!N91:N91)),"","НЕВЕРНО!")</f>
      </c>
      <c r="B397" s="154">
        <v>35731</v>
      </c>
      <c r="C397" s="156" t="s">
        <v>1015</v>
      </c>
      <c r="D397" s="156" t="s">
        <v>1014</v>
      </c>
    </row>
    <row r="398" spans="1:4" ht="25.5">
      <c r="A398" s="153">
        <f>IF((SUM('Разделы 1, 2'!O76:O90)=SUM('Разделы 1, 2'!O91:O91)),"","НЕВЕРНО!")</f>
      </c>
      <c r="B398" s="154">
        <v>35731</v>
      </c>
      <c r="C398" s="156" t="s">
        <v>1017</v>
      </c>
      <c r="D398" s="156" t="s">
        <v>1014</v>
      </c>
    </row>
    <row r="399" spans="1:4" ht="25.5">
      <c r="A399" s="153">
        <f>IF((SUM('Разделы 1, 2'!P76:P90)=SUM('Разделы 1, 2'!P91:P91)),"","НЕВЕРНО!")</f>
      </c>
      <c r="B399" s="154">
        <v>35731</v>
      </c>
      <c r="C399" s="156" t="s">
        <v>1034</v>
      </c>
      <c r="D399" s="156" t="s">
        <v>1014</v>
      </c>
    </row>
    <row r="400" spans="1:4" ht="25.5">
      <c r="A400" s="153">
        <f>IF((SUM('Разделы 1, 2'!Q76:Q90)=SUM('Разделы 1, 2'!Q91:Q91)),"","НЕВЕРНО!")</f>
      </c>
      <c r="B400" s="154">
        <v>35731</v>
      </c>
      <c r="C400" s="156" t="s">
        <v>430</v>
      </c>
      <c r="D400" s="156" t="s">
        <v>1014</v>
      </c>
    </row>
    <row r="401" spans="1:4" ht="25.5">
      <c r="A401" s="153">
        <f>IF((SUM('Разделы 1, 2'!R76:R90)=SUM('Разделы 1, 2'!R91:R91)),"","НЕВЕРНО!")</f>
      </c>
      <c r="B401" s="154">
        <v>35731</v>
      </c>
      <c r="C401" s="156" t="s">
        <v>1016</v>
      </c>
      <c r="D401" s="156" t="s">
        <v>1014</v>
      </c>
    </row>
    <row r="402" spans="1:4" ht="25.5">
      <c r="A402" s="153">
        <f>IF((SUM('Разделы 1, 2'!S76:S90)=SUM('Разделы 1, 2'!S91:S91)),"","НЕВЕРНО!")</f>
      </c>
      <c r="B402" s="154">
        <v>35731</v>
      </c>
      <c r="C402" s="156" t="s">
        <v>1035</v>
      </c>
      <c r="D402" s="156" t="s">
        <v>1014</v>
      </c>
    </row>
    <row r="403" spans="1:4" ht="25.5">
      <c r="A403" s="153">
        <f>IF((SUM('Разделы 1, 2'!T76:T90)=SUM('Разделы 1, 2'!T91:T91)),"","НЕВЕРНО!")</f>
      </c>
      <c r="B403" s="154">
        <v>35731</v>
      </c>
      <c r="C403" s="156" t="s">
        <v>1025</v>
      </c>
      <c r="D403" s="156" t="s">
        <v>1014</v>
      </c>
    </row>
    <row r="404" spans="1:4" ht="25.5">
      <c r="A404" s="153">
        <f>IF((SUM('Разделы 1, 2'!U76:U90)=SUM('Разделы 1, 2'!U91:U91)),"","НЕВЕРНО!")</f>
      </c>
      <c r="B404" s="154">
        <v>35731</v>
      </c>
      <c r="C404" s="156" t="s">
        <v>1021</v>
      </c>
      <c r="D404" s="156" t="s">
        <v>1014</v>
      </c>
    </row>
    <row r="405" spans="1:4" ht="25.5">
      <c r="A405" s="153">
        <f>IF((SUM('Разделы 1, 2'!E96:F96)=SUM('Разделы 1, 2'!N96:N96)+SUM('Разделы 1, 2'!P96:P96)),"","НЕВЕРНО!")</f>
      </c>
      <c r="B405" s="154">
        <v>35732</v>
      </c>
      <c r="C405" s="156" t="s">
        <v>1041</v>
      </c>
      <c r="D405" s="156" t="s">
        <v>1037</v>
      </c>
    </row>
    <row r="406" spans="1:4" ht="25.5">
      <c r="A406" s="153">
        <f>IF((SUM('Разделы 1, 2'!E97:F97)=SUM('Разделы 1, 2'!N97:N97)+SUM('Разделы 1, 2'!P97:P97)),"","НЕВЕРНО!")</f>
      </c>
      <c r="B406" s="154">
        <v>35732</v>
      </c>
      <c r="C406" s="156" t="s">
        <v>1036</v>
      </c>
      <c r="D406" s="156" t="s">
        <v>1037</v>
      </c>
    </row>
    <row r="407" spans="1:4" ht="25.5">
      <c r="A407" s="153">
        <f>IF((SUM('Разделы 1, 2'!E98:F98)=SUM('Разделы 1, 2'!N98:N98)+SUM('Разделы 1, 2'!P98:P98)),"","НЕВЕРНО!")</f>
      </c>
      <c r="B407" s="154">
        <v>35732</v>
      </c>
      <c r="C407" s="156" t="s">
        <v>1039</v>
      </c>
      <c r="D407" s="156" t="s">
        <v>1037</v>
      </c>
    </row>
    <row r="408" spans="1:4" ht="25.5">
      <c r="A408" s="153">
        <f>IF((SUM('Разделы 1, 2'!E99:F99)=SUM('Разделы 1, 2'!N99:N99)+SUM('Разделы 1, 2'!P99:P99)),"","НЕВЕРНО!")</f>
      </c>
      <c r="B408" s="154">
        <v>35732</v>
      </c>
      <c r="C408" s="156" t="s">
        <v>1042</v>
      </c>
      <c r="D408" s="156" t="s">
        <v>1037</v>
      </c>
    </row>
    <row r="409" spans="1:4" ht="25.5">
      <c r="A409" s="153">
        <f>IF((SUM('Разделы 1, 2'!E100:F100)=SUM('Разделы 1, 2'!N100:N100)+SUM('Разделы 1, 2'!P100:P100)),"","НЕВЕРНО!")</f>
      </c>
      <c r="B409" s="154">
        <v>35732</v>
      </c>
      <c r="C409" s="156" t="s">
        <v>1040</v>
      </c>
      <c r="D409" s="156" t="s">
        <v>1037</v>
      </c>
    </row>
    <row r="410" spans="1:4" ht="25.5">
      <c r="A410" s="153">
        <f>IF((SUM('Разделы 1, 2'!E101:F101)=SUM('Разделы 1, 2'!N101:N101)+SUM('Разделы 1, 2'!P101:P101)),"","НЕВЕРНО!")</f>
      </c>
      <c r="B410" s="154">
        <v>35732</v>
      </c>
      <c r="C410" s="156" t="s">
        <v>1038</v>
      </c>
      <c r="D410" s="156" t="s">
        <v>1037</v>
      </c>
    </row>
    <row r="411" spans="1:4" ht="25.5">
      <c r="A411" s="153">
        <f>IF((SUM('Разделы 1, 2'!O96:O96)&lt;=SUM('Разделы 1, 2'!N96:N96)),"","НЕВЕРНО!")</f>
      </c>
      <c r="B411" s="154">
        <v>35733</v>
      </c>
      <c r="C411" s="156" t="s">
        <v>1048</v>
      </c>
      <c r="D411" s="156" t="s">
        <v>1044</v>
      </c>
    </row>
    <row r="412" spans="1:4" ht="25.5">
      <c r="A412" s="153">
        <f>IF((SUM('Разделы 1, 2'!O97:O97)&lt;=SUM('Разделы 1, 2'!N97:N97)),"","НЕВЕРНО!")</f>
      </c>
      <c r="B412" s="154">
        <v>35733</v>
      </c>
      <c r="C412" s="156" t="s">
        <v>1047</v>
      </c>
      <c r="D412" s="156" t="s">
        <v>1044</v>
      </c>
    </row>
    <row r="413" spans="1:4" ht="25.5">
      <c r="A413" s="153">
        <f>IF((SUM('Разделы 1, 2'!O98:O98)&lt;=SUM('Разделы 1, 2'!N98:N98)),"","НЕВЕРНО!")</f>
      </c>
      <c r="B413" s="154">
        <v>35733</v>
      </c>
      <c r="C413" s="156" t="s">
        <v>1043</v>
      </c>
      <c r="D413" s="156" t="s">
        <v>1044</v>
      </c>
    </row>
    <row r="414" spans="1:4" ht="25.5">
      <c r="A414" s="153">
        <f>IF((SUM('Разделы 1, 2'!O99:O99)&lt;=SUM('Разделы 1, 2'!N99:N99)),"","НЕВЕРНО!")</f>
      </c>
      <c r="B414" s="154">
        <v>35733</v>
      </c>
      <c r="C414" s="156" t="s">
        <v>1045</v>
      </c>
      <c r="D414" s="156" t="s">
        <v>1044</v>
      </c>
    </row>
    <row r="415" spans="1:4" ht="25.5">
      <c r="A415" s="153">
        <f>IF((SUM('Разделы 1, 2'!O100:O100)&lt;=SUM('Разделы 1, 2'!N100:N100)),"","НЕВЕРНО!")</f>
      </c>
      <c r="B415" s="154">
        <v>35733</v>
      </c>
      <c r="C415" s="156" t="s">
        <v>1049</v>
      </c>
      <c r="D415" s="156" t="s">
        <v>1044</v>
      </c>
    </row>
    <row r="416" spans="1:4" ht="25.5">
      <c r="A416" s="153">
        <f>IF((SUM('Разделы 1, 2'!O101:O101)&lt;=SUM('Разделы 1, 2'!N101:N101)),"","НЕВЕРНО!")</f>
      </c>
      <c r="B416" s="154">
        <v>35733</v>
      </c>
      <c r="C416" s="156" t="s">
        <v>1046</v>
      </c>
      <c r="D416" s="156" t="s">
        <v>1044</v>
      </c>
    </row>
    <row r="417" spans="1:4" ht="25.5">
      <c r="A417" s="153">
        <f>IF((SUM('Разделы 1, 2'!G96:G96)=SUM('Разделы 1, 2'!H96:H96)+SUM('Разделы 1, 2'!J96:J96)),"","НЕВЕРНО!")</f>
      </c>
      <c r="B417" s="154">
        <v>35734</v>
      </c>
      <c r="C417" s="156" t="s">
        <v>445</v>
      </c>
      <c r="D417" s="156" t="s">
        <v>1051</v>
      </c>
    </row>
    <row r="418" spans="1:4" ht="25.5">
      <c r="A418" s="153">
        <f>IF((SUM('Разделы 1, 2'!G97:G97)=SUM('Разделы 1, 2'!H97:H97)+SUM('Разделы 1, 2'!J97:J97)),"","НЕВЕРНО!")</f>
      </c>
      <c r="B418" s="154">
        <v>35734</v>
      </c>
      <c r="C418" s="156" t="s">
        <v>1050</v>
      </c>
      <c r="D418" s="156" t="s">
        <v>1051</v>
      </c>
    </row>
    <row r="419" spans="1:4" ht="25.5">
      <c r="A419" s="153">
        <f>IF((SUM('Разделы 1, 2'!G98:G98)=SUM('Разделы 1, 2'!H98:H98)+SUM('Разделы 1, 2'!J98:J98)),"","НЕВЕРНО!")</f>
      </c>
      <c r="B419" s="154">
        <v>35734</v>
      </c>
      <c r="C419" s="156" t="s">
        <v>443</v>
      </c>
      <c r="D419" s="156" t="s">
        <v>1051</v>
      </c>
    </row>
    <row r="420" spans="1:4" ht="25.5">
      <c r="A420" s="153">
        <f>IF((SUM('Разделы 1, 2'!G99:G99)=SUM('Разделы 1, 2'!H99:H99)+SUM('Разделы 1, 2'!J99:J99)),"","НЕВЕРНО!")</f>
      </c>
      <c r="B420" s="154">
        <v>35734</v>
      </c>
      <c r="C420" s="156" t="s">
        <v>1053</v>
      </c>
      <c r="D420" s="156" t="s">
        <v>1051</v>
      </c>
    </row>
    <row r="421" spans="1:4" ht="25.5">
      <c r="A421" s="153">
        <f>IF((SUM('Разделы 1, 2'!G100:G100)=SUM('Разделы 1, 2'!H100:H100)+SUM('Разделы 1, 2'!J100:J100)),"","НЕВЕРНО!")</f>
      </c>
      <c r="B421" s="154">
        <v>35734</v>
      </c>
      <c r="C421" s="156" t="s">
        <v>444</v>
      </c>
      <c r="D421" s="156" t="s">
        <v>1051</v>
      </c>
    </row>
    <row r="422" spans="1:4" ht="25.5">
      <c r="A422" s="153">
        <f>IF((SUM('Разделы 1, 2'!G101:G101)=SUM('Разделы 1, 2'!H101:H101)+SUM('Разделы 1, 2'!J101:J101)),"","НЕВЕРНО!")</f>
      </c>
      <c r="B422" s="154">
        <v>35734</v>
      </c>
      <c r="C422" s="156" t="s">
        <v>1052</v>
      </c>
      <c r="D422" s="156" t="s">
        <v>1051</v>
      </c>
    </row>
    <row r="423" spans="1:4" ht="25.5">
      <c r="A423" s="153">
        <f>IF((SUM('Разделы 1, 2'!N96:N96)=SUM('Разделы 1, 2'!G96:G96)+SUM('Разделы 1, 2'!K96:M96)),"","НЕВЕРНО!")</f>
      </c>
      <c r="B423" s="154">
        <v>35735</v>
      </c>
      <c r="C423" s="156" t="s">
        <v>448</v>
      </c>
      <c r="D423" s="156" t="s">
        <v>447</v>
      </c>
    </row>
    <row r="424" spans="1:4" ht="25.5">
      <c r="A424" s="153">
        <f>IF((SUM('Разделы 1, 2'!N97:N97)=SUM('Разделы 1, 2'!G97:G97)+SUM('Разделы 1, 2'!K97:M97)),"","НЕВЕРНО!")</f>
      </c>
      <c r="B424" s="154">
        <v>35735</v>
      </c>
      <c r="C424" s="156" t="s">
        <v>450</v>
      </c>
      <c r="D424" s="156" t="s">
        <v>447</v>
      </c>
    </row>
    <row r="425" spans="1:4" ht="25.5">
      <c r="A425" s="153">
        <f>IF((SUM('Разделы 1, 2'!N98:N98)=SUM('Разделы 1, 2'!G98:G98)+SUM('Разделы 1, 2'!K98:M98)),"","НЕВЕРНО!")</f>
      </c>
      <c r="B425" s="154">
        <v>35735</v>
      </c>
      <c r="C425" s="156" t="s">
        <v>451</v>
      </c>
      <c r="D425" s="156" t="s">
        <v>447</v>
      </c>
    </row>
    <row r="426" spans="1:4" ht="25.5">
      <c r="A426" s="153">
        <f>IF((SUM('Разделы 1, 2'!N99:N99)=SUM('Разделы 1, 2'!G99:G99)+SUM('Разделы 1, 2'!K99:M99)),"","НЕВЕРНО!")</f>
      </c>
      <c r="B426" s="154">
        <v>35735</v>
      </c>
      <c r="C426" s="156" t="s">
        <v>449</v>
      </c>
      <c r="D426" s="156" t="s">
        <v>447</v>
      </c>
    </row>
    <row r="427" spans="1:4" ht="25.5">
      <c r="A427" s="153">
        <f>IF((SUM('Разделы 1, 2'!N100:N100)=SUM('Разделы 1, 2'!G100:G100)+SUM('Разделы 1, 2'!K100:M100)),"","НЕВЕРНО!")</f>
      </c>
      <c r="B427" s="154">
        <v>35735</v>
      </c>
      <c r="C427" s="156" t="s">
        <v>704</v>
      </c>
      <c r="D427" s="156" t="s">
        <v>447</v>
      </c>
    </row>
    <row r="428" spans="1:4" ht="25.5">
      <c r="A428" s="153">
        <f>IF((SUM('Разделы 1, 2'!N101:N101)=SUM('Разделы 1, 2'!G101:G101)+SUM('Разделы 1, 2'!K101:M101)),"","НЕВЕРНО!")</f>
      </c>
      <c r="B428" s="154">
        <v>35735</v>
      </c>
      <c r="C428" s="156" t="s">
        <v>446</v>
      </c>
      <c r="D428" s="156" t="s">
        <v>447</v>
      </c>
    </row>
    <row r="429" spans="1:4" ht="25.5">
      <c r="A429" s="153">
        <f>IF((SUM('Разделы 3, 4'!D5:D9)&lt;=SUM('Разделы 1, 2'!N92:N92)),"","НЕВЕРНО!")</f>
      </c>
      <c r="B429" s="154">
        <v>35736</v>
      </c>
      <c r="C429" s="156" t="s">
        <v>452</v>
      </c>
      <c r="D429" s="156" t="s">
        <v>453</v>
      </c>
    </row>
    <row r="430" spans="1:4" ht="25.5">
      <c r="A430" s="153">
        <f>IF((SUM('Разделы 3, 4'!D22:D22)&lt;=SUM('Разделы 1, 2'!G92:G92)),"","НЕВЕРНО!")</f>
      </c>
      <c r="B430" s="154">
        <v>35737</v>
      </c>
      <c r="C430" s="156" t="s">
        <v>454</v>
      </c>
      <c r="D430" s="156" t="s">
        <v>455</v>
      </c>
    </row>
    <row r="431" spans="1:4" ht="25.5">
      <c r="A431" s="153">
        <f>IF((SUM('Разделы 3, 4'!D10:D14)&lt;=SUM('Разделы 1, 2'!P92:P92)),"","НЕВЕРНО!")</f>
      </c>
      <c r="B431" s="154">
        <v>35738</v>
      </c>
      <c r="C431" s="156" t="s">
        <v>456</v>
      </c>
      <c r="D431" s="156" t="s">
        <v>457</v>
      </c>
    </row>
    <row r="432" spans="1:4" ht="25.5">
      <c r="A432" s="153">
        <f>IF((SUM('Разделы 3, 4'!D20:D20)=SUM('Разделы 1, 2'!I92:I92)),"","НЕВЕРНО!")</f>
      </c>
      <c r="B432" s="154">
        <v>35739</v>
      </c>
      <c r="C432" s="156" t="s">
        <v>458</v>
      </c>
      <c r="D432" s="156" t="s">
        <v>459</v>
      </c>
    </row>
    <row r="433" spans="1:4" ht="25.5">
      <c r="A433" s="153">
        <f>IF((SUM('Разделы 3, 4'!D23:D23)&lt;=SUM('Разделы 3, 4'!D22:D22)),"","НЕВЕРНО!")</f>
      </c>
      <c r="B433" s="154">
        <v>35740</v>
      </c>
      <c r="C433" s="156" t="s">
        <v>460</v>
      </c>
      <c r="D433" s="156" t="s">
        <v>461</v>
      </c>
    </row>
    <row r="434" spans="1:4" ht="38.25">
      <c r="A434" s="153">
        <f>IF((SUM('Разделы 1, 2'!E96:E96)+SUM('Разделы 1, 2'!E98:E98)+SUM('Разделы 1, 2'!E100:E100)+SUM('Разделы 1, 2'!E101:E101)=SUM('Разделы 1, 2'!E67:E67)),"","НЕВЕРНО!")</f>
      </c>
      <c r="B434" s="154">
        <v>35746</v>
      </c>
      <c r="C434" s="156" t="s">
        <v>817</v>
      </c>
      <c r="D434" s="156" t="s">
        <v>928</v>
      </c>
    </row>
    <row r="435" spans="1:4" ht="38.25">
      <c r="A435" s="153">
        <f>IF((SUM('Разделы 1, 2'!F96:F96)+SUM('Разделы 1, 2'!F98:F98)+SUM('Разделы 1, 2'!F100:F100)+SUM('Разделы 1, 2'!F101:F101)=SUM('Разделы 1, 2'!F67:F67)),"","НЕВЕРНО!")</f>
      </c>
      <c r="B435" s="154">
        <v>35746</v>
      </c>
      <c r="C435" s="156" t="s">
        <v>614</v>
      </c>
      <c r="D435" s="156" t="s">
        <v>928</v>
      </c>
    </row>
    <row r="436" spans="1:4" ht="38.25">
      <c r="A436" s="153">
        <f>IF((SUM('Разделы 1, 2'!G96:G96)+SUM('Разделы 1, 2'!G98:G98)+SUM('Разделы 1, 2'!G100:G100)+SUM('Разделы 1, 2'!G101:G101)=SUM('Разделы 1, 2'!G67:G67)),"","НЕВЕРНО!")</f>
      </c>
      <c r="B436" s="154">
        <v>35746</v>
      </c>
      <c r="C436" s="156" t="s">
        <v>463</v>
      </c>
      <c r="D436" s="156" t="s">
        <v>928</v>
      </c>
    </row>
    <row r="437" spans="1:4" ht="38.25">
      <c r="A437" s="153">
        <f>IF((SUM('Разделы 1, 2'!H96:H96)+SUM('Разделы 1, 2'!H98:H98)+SUM('Разделы 1, 2'!H100:H100)+SUM('Разделы 1, 2'!H101:H101)=SUM('Разделы 1, 2'!H67:H67)),"","НЕВЕРНО!")</f>
      </c>
      <c r="B437" s="154">
        <v>35746</v>
      </c>
      <c r="C437" s="156" t="s">
        <v>619</v>
      </c>
      <c r="D437" s="156" t="s">
        <v>928</v>
      </c>
    </row>
    <row r="438" spans="1:4" ht="38.25">
      <c r="A438" s="153">
        <f>IF((SUM('Разделы 1, 2'!I96:I96)+SUM('Разделы 1, 2'!I98:I98)+SUM('Разделы 1, 2'!I100:I100)+SUM('Разделы 1, 2'!I101:I101)=SUM('Разделы 1, 2'!I67:I67)),"","НЕВЕРНО!")</f>
      </c>
      <c r="B438" s="154">
        <v>35746</v>
      </c>
      <c r="C438" s="156" t="s">
        <v>815</v>
      </c>
      <c r="D438" s="156" t="s">
        <v>928</v>
      </c>
    </row>
    <row r="439" spans="1:4" ht="38.25">
      <c r="A439" s="153">
        <f>IF((SUM('Разделы 1, 2'!J96:J96)+SUM('Разделы 1, 2'!J98:J98)+SUM('Разделы 1, 2'!J100:J100)+SUM('Разделы 1, 2'!J101:J101)=SUM('Разделы 1, 2'!J67:J67)),"","НЕВЕРНО!")</f>
      </c>
      <c r="B439" s="154">
        <v>35746</v>
      </c>
      <c r="C439" s="156" t="s">
        <v>613</v>
      </c>
      <c r="D439" s="156" t="s">
        <v>928</v>
      </c>
    </row>
    <row r="440" spans="1:4" ht="38.25">
      <c r="A440" s="153">
        <f>IF((SUM('Разделы 1, 2'!K96:K96)+SUM('Разделы 1, 2'!K98:K98)+SUM('Разделы 1, 2'!K100:K100)+SUM('Разделы 1, 2'!K101:K101)=SUM('Разделы 1, 2'!K67:K67)),"","НЕВЕРНО!")</f>
      </c>
      <c r="B440" s="154">
        <v>35746</v>
      </c>
      <c r="C440" s="156" t="s">
        <v>618</v>
      </c>
      <c r="D440" s="156" t="s">
        <v>928</v>
      </c>
    </row>
    <row r="441" spans="1:4" ht="38.25">
      <c r="A441" s="153">
        <f>IF((SUM('Разделы 1, 2'!L96:L96)+SUM('Разделы 1, 2'!L98:L98)+SUM('Разделы 1, 2'!L100:L100)+SUM('Разделы 1, 2'!L101:L101)=SUM('Разделы 1, 2'!L67:L67)),"","НЕВЕРНО!")</f>
      </c>
      <c r="B441" s="154">
        <v>35746</v>
      </c>
      <c r="C441" s="156" t="s">
        <v>621</v>
      </c>
      <c r="D441" s="156" t="s">
        <v>928</v>
      </c>
    </row>
    <row r="442" spans="1:4" ht="38.25">
      <c r="A442" s="153">
        <f>IF((SUM('Разделы 1, 2'!M96:M96)+SUM('Разделы 1, 2'!M98:M98)+SUM('Разделы 1, 2'!M100:M100)+SUM('Разделы 1, 2'!M101:M101)=SUM('Разделы 1, 2'!M67:M67)),"","НЕВЕРНО!")</f>
      </c>
      <c r="B442" s="154">
        <v>35746</v>
      </c>
      <c r="C442" s="156" t="s">
        <v>819</v>
      </c>
      <c r="D442" s="156" t="s">
        <v>928</v>
      </c>
    </row>
    <row r="443" spans="1:4" ht="38.25">
      <c r="A443" s="153">
        <f>IF((SUM('Разделы 1, 2'!N96:N96)+SUM('Разделы 1, 2'!N98:N98)+SUM('Разделы 1, 2'!N100:N100)+SUM('Разделы 1, 2'!N101:N101)=SUM('Разделы 1, 2'!N67:N67)),"","НЕВЕРНО!")</f>
      </c>
      <c r="B443" s="154">
        <v>35746</v>
      </c>
      <c r="C443" s="156" t="s">
        <v>462</v>
      </c>
      <c r="D443" s="156" t="s">
        <v>928</v>
      </c>
    </row>
    <row r="444" spans="1:4" ht="38.25">
      <c r="A444" s="153">
        <f>IF((SUM('Разделы 1, 2'!O96:O96)+SUM('Разделы 1, 2'!O98:O98)+SUM('Разделы 1, 2'!O100:O100)+SUM('Разделы 1, 2'!O101:O101)=SUM('Разделы 1, 2'!O67:O67)),"","НЕВЕРНО!")</f>
      </c>
      <c r="B444" s="154">
        <v>35746</v>
      </c>
      <c r="C444" s="156" t="s">
        <v>617</v>
      </c>
      <c r="D444" s="156" t="s">
        <v>928</v>
      </c>
    </row>
    <row r="445" spans="1:4" ht="38.25">
      <c r="A445" s="153">
        <f>IF((SUM('Разделы 1, 2'!P96:P96)+SUM('Разделы 1, 2'!P98:P98)+SUM('Разделы 1, 2'!P100:P100)+SUM('Разделы 1, 2'!P101:P101)=SUM('Разделы 1, 2'!P67:P67)),"","НЕВЕРНО!")</f>
      </c>
      <c r="B445" s="154">
        <v>35746</v>
      </c>
      <c r="C445" s="156" t="s">
        <v>816</v>
      </c>
      <c r="D445" s="156" t="s">
        <v>928</v>
      </c>
    </row>
    <row r="446" spans="1:4" ht="38.25">
      <c r="A446" s="153">
        <f>IF((SUM('Разделы 1, 2'!Q96:Q96)+SUM('Разделы 1, 2'!Q98:Q98)+SUM('Разделы 1, 2'!Q100:Q100)+SUM('Разделы 1, 2'!Q101:Q101)=SUM('Разделы 1, 2'!Q67:Q67)),"","НЕВЕРНО!")</f>
      </c>
      <c r="B446" s="154">
        <v>35746</v>
      </c>
      <c r="C446" s="156" t="s">
        <v>616</v>
      </c>
      <c r="D446" s="156" t="s">
        <v>928</v>
      </c>
    </row>
    <row r="447" spans="1:4" ht="38.25">
      <c r="A447" s="153">
        <f>IF((SUM('Разделы 1, 2'!R96:R96)+SUM('Разделы 1, 2'!R98:R98)+SUM('Разделы 1, 2'!R100:R100)+SUM('Разделы 1, 2'!R101:R101)=SUM('Разделы 1, 2'!R67:R67)),"","НЕВЕРНО!")</f>
      </c>
      <c r="B447" s="154">
        <v>35746</v>
      </c>
      <c r="C447" s="156" t="s">
        <v>464</v>
      </c>
      <c r="D447" s="156" t="s">
        <v>928</v>
      </c>
    </row>
    <row r="448" spans="1:4" ht="38.25">
      <c r="A448" s="153">
        <f>IF((SUM('Разделы 1, 2'!S96:S96)+SUM('Разделы 1, 2'!S98:S98)+SUM('Разделы 1, 2'!S100:S100)+SUM('Разделы 1, 2'!S101:S101)=SUM('Разделы 1, 2'!S67:S67)),"","НЕВЕРНО!")</f>
      </c>
      <c r="B448" s="154">
        <v>35746</v>
      </c>
      <c r="C448" s="156" t="s">
        <v>620</v>
      </c>
      <c r="D448" s="156" t="s">
        <v>928</v>
      </c>
    </row>
    <row r="449" spans="1:4" ht="38.25">
      <c r="A449" s="153">
        <f>IF((SUM('Разделы 1, 2'!T96:T96)+SUM('Разделы 1, 2'!T98:T98)+SUM('Разделы 1, 2'!T100:T100)+SUM('Разделы 1, 2'!T101:T101)=SUM('Разделы 1, 2'!T67:T67)),"","НЕВЕРНО!")</f>
      </c>
      <c r="B449" s="154">
        <v>35746</v>
      </c>
      <c r="C449" s="156" t="s">
        <v>818</v>
      </c>
      <c r="D449" s="156" t="s">
        <v>928</v>
      </c>
    </row>
    <row r="450" spans="1:4" ht="38.25">
      <c r="A450" s="153">
        <f>IF((SUM('Разделы 1, 2'!U96:U96)+SUM('Разделы 1, 2'!U98:U98)+SUM('Разделы 1, 2'!U100:U100)+SUM('Разделы 1, 2'!U101:U101)=SUM('Разделы 1, 2'!U67:U67)),"","НЕВЕРНО!")</f>
      </c>
      <c r="B450" s="154">
        <v>35746</v>
      </c>
      <c r="C450" s="156" t="s">
        <v>615</v>
      </c>
      <c r="D450" s="156" t="s">
        <v>928</v>
      </c>
    </row>
    <row r="451" spans="1:4" ht="25.5">
      <c r="A451" s="153">
        <f>IF((SUM('Разделы 1, 2'!I10:I10)&lt;=SUM('Разделы 1, 2'!H10:H10)),"","НЕВЕРНО!")</f>
      </c>
      <c r="B451" s="154">
        <v>35753</v>
      </c>
      <c r="C451" s="156" t="s">
        <v>624</v>
      </c>
      <c r="D451" s="156" t="s">
        <v>821</v>
      </c>
    </row>
    <row r="452" spans="1:4" ht="25.5">
      <c r="A452" s="153">
        <f>IF((SUM('Разделы 1, 2'!I11:I11)&lt;=SUM('Разделы 1, 2'!H11:H11)),"","НЕВЕРНО!")</f>
      </c>
      <c r="B452" s="154">
        <v>35753</v>
      </c>
      <c r="C452" s="156" t="s">
        <v>878</v>
      </c>
      <c r="D452" s="156" t="s">
        <v>821</v>
      </c>
    </row>
    <row r="453" spans="1:4" ht="25.5">
      <c r="A453" s="153">
        <f>IF((SUM('Разделы 1, 2'!I12:I12)&lt;=SUM('Разделы 1, 2'!H12:H12)),"","НЕВЕРНО!")</f>
      </c>
      <c r="B453" s="154">
        <v>35753</v>
      </c>
      <c r="C453" s="156" t="s">
        <v>865</v>
      </c>
      <c r="D453" s="156" t="s">
        <v>821</v>
      </c>
    </row>
    <row r="454" spans="1:4" ht="25.5">
      <c r="A454" s="153">
        <f>IF((SUM('Разделы 1, 2'!I13:I13)&lt;=SUM('Разделы 1, 2'!H13:H13)),"","НЕВЕРНО!")</f>
      </c>
      <c r="B454" s="154">
        <v>35753</v>
      </c>
      <c r="C454" s="156" t="s">
        <v>833</v>
      </c>
      <c r="D454" s="156" t="s">
        <v>821</v>
      </c>
    </row>
    <row r="455" spans="1:4" ht="25.5">
      <c r="A455" s="153">
        <f>IF((SUM('Разделы 1, 2'!I14:I14)&lt;=SUM('Разделы 1, 2'!H14:H14)),"","НЕВЕРНО!")</f>
      </c>
      <c r="B455" s="154">
        <v>35753</v>
      </c>
      <c r="C455" s="156" t="s">
        <v>232</v>
      </c>
      <c r="D455" s="156" t="s">
        <v>821</v>
      </c>
    </row>
    <row r="456" spans="1:4" ht="25.5">
      <c r="A456" s="153">
        <f>IF((SUM('Разделы 1, 2'!I15:I15)&lt;=SUM('Разделы 1, 2'!H15:H15)),"","НЕВЕРНО!")</f>
      </c>
      <c r="B456" s="154">
        <v>35753</v>
      </c>
      <c r="C456" s="156" t="s">
        <v>890</v>
      </c>
      <c r="D456" s="156" t="s">
        <v>821</v>
      </c>
    </row>
    <row r="457" spans="1:4" ht="25.5">
      <c r="A457" s="153">
        <f>IF((SUM('Разделы 1, 2'!I16:I16)&lt;=SUM('Разделы 1, 2'!H16:H16)),"","НЕВЕРНО!")</f>
      </c>
      <c r="B457" s="154">
        <v>35753</v>
      </c>
      <c r="C457" s="156" t="s">
        <v>886</v>
      </c>
      <c r="D457" s="156" t="s">
        <v>821</v>
      </c>
    </row>
    <row r="458" spans="1:4" ht="25.5">
      <c r="A458" s="153">
        <f>IF((SUM('Разделы 1, 2'!I17:I17)&lt;=SUM('Разделы 1, 2'!H17:H17)),"","НЕВЕРНО!")</f>
      </c>
      <c r="B458" s="154">
        <v>35753</v>
      </c>
      <c r="C458" s="156" t="s">
        <v>825</v>
      </c>
      <c r="D458" s="156" t="s">
        <v>821</v>
      </c>
    </row>
    <row r="459" spans="1:4" ht="25.5">
      <c r="A459" s="153">
        <f>IF((SUM('Разделы 1, 2'!I18:I18)&lt;=SUM('Разделы 1, 2'!H18:H18)),"","НЕВЕРНО!")</f>
      </c>
      <c r="B459" s="154">
        <v>35753</v>
      </c>
      <c r="C459" s="156" t="s">
        <v>846</v>
      </c>
      <c r="D459" s="156" t="s">
        <v>821</v>
      </c>
    </row>
    <row r="460" spans="1:4" ht="25.5">
      <c r="A460" s="153">
        <f>IF((SUM('Разделы 1, 2'!I19:I19)&lt;=SUM('Разделы 1, 2'!H19:H19)),"","НЕВЕРНО!")</f>
      </c>
      <c r="B460" s="154">
        <v>35753</v>
      </c>
      <c r="C460" s="156" t="s">
        <v>859</v>
      </c>
      <c r="D460" s="156" t="s">
        <v>821</v>
      </c>
    </row>
    <row r="461" spans="1:4" ht="25.5">
      <c r="A461" s="153">
        <f>IF((SUM('Разделы 1, 2'!I20:I20)&lt;=SUM('Разделы 1, 2'!H20:H20)),"","НЕВЕРНО!")</f>
      </c>
      <c r="B461" s="154">
        <v>35753</v>
      </c>
      <c r="C461" s="156" t="s">
        <v>872</v>
      </c>
      <c r="D461" s="156" t="s">
        <v>821</v>
      </c>
    </row>
    <row r="462" spans="1:4" ht="25.5">
      <c r="A462" s="153">
        <f>IF((SUM('Разделы 1, 2'!I21:I21)&lt;=SUM('Разделы 1, 2'!H21:H21)),"","НЕВЕРНО!")</f>
      </c>
      <c r="B462" s="154">
        <v>35753</v>
      </c>
      <c r="C462" s="156" t="s">
        <v>838</v>
      </c>
      <c r="D462" s="156" t="s">
        <v>821</v>
      </c>
    </row>
    <row r="463" spans="1:4" ht="25.5">
      <c r="A463" s="153">
        <f>IF((SUM('Разделы 1, 2'!I22:I22)&lt;=SUM('Разделы 1, 2'!H22:H22)),"","НЕВЕРНО!")</f>
      </c>
      <c r="B463" s="154">
        <v>35753</v>
      </c>
      <c r="C463" s="156" t="s">
        <v>848</v>
      </c>
      <c r="D463" s="156" t="s">
        <v>821</v>
      </c>
    </row>
    <row r="464" spans="1:4" ht="25.5">
      <c r="A464" s="153">
        <f>IF((SUM('Разделы 1, 2'!I23:I23)&lt;=SUM('Разделы 1, 2'!H23:H23)),"","НЕВЕРНО!")</f>
      </c>
      <c r="B464" s="154">
        <v>35753</v>
      </c>
      <c r="C464" s="156" t="s">
        <v>855</v>
      </c>
      <c r="D464" s="156" t="s">
        <v>821</v>
      </c>
    </row>
    <row r="465" spans="1:4" ht="25.5">
      <c r="A465" s="153">
        <f>IF((SUM('Разделы 1, 2'!I24:I24)&lt;=SUM('Разделы 1, 2'!H24:H24)),"","НЕВЕРНО!")</f>
      </c>
      <c r="B465" s="154">
        <v>35753</v>
      </c>
      <c r="C465" s="156" t="s">
        <v>829</v>
      </c>
      <c r="D465" s="156" t="s">
        <v>821</v>
      </c>
    </row>
    <row r="466" spans="1:4" ht="25.5">
      <c r="A466" s="153">
        <f>IF((SUM('Разделы 1, 2'!I25:I25)&lt;=SUM('Разделы 1, 2'!H25:H25)),"","НЕВЕРНО!")</f>
      </c>
      <c r="B466" s="154">
        <v>35753</v>
      </c>
      <c r="C466" s="156" t="s">
        <v>626</v>
      </c>
      <c r="D466" s="156" t="s">
        <v>821</v>
      </c>
    </row>
    <row r="467" spans="1:4" ht="25.5">
      <c r="A467" s="153">
        <f>IF((SUM('Разделы 1, 2'!I26:I26)&lt;=SUM('Разделы 1, 2'!H26:H26)),"","НЕВЕРНО!")</f>
      </c>
      <c r="B467" s="154">
        <v>35753</v>
      </c>
      <c r="C467" s="156" t="s">
        <v>877</v>
      </c>
      <c r="D467" s="156" t="s">
        <v>821</v>
      </c>
    </row>
    <row r="468" spans="1:4" ht="25.5">
      <c r="A468" s="153">
        <f>IF((SUM('Разделы 1, 2'!I27:I27)&lt;=SUM('Разделы 1, 2'!H27:H27)),"","НЕВЕРНО!")</f>
      </c>
      <c r="B468" s="154">
        <v>35753</v>
      </c>
      <c r="C468" s="156" t="s">
        <v>862</v>
      </c>
      <c r="D468" s="156" t="s">
        <v>821</v>
      </c>
    </row>
    <row r="469" spans="1:4" ht="25.5">
      <c r="A469" s="153">
        <f>IF((SUM('Разделы 1, 2'!I28:I28)&lt;=SUM('Разделы 1, 2'!H28:H28)),"","НЕВЕРНО!")</f>
      </c>
      <c r="B469" s="154">
        <v>35753</v>
      </c>
      <c r="C469" s="156" t="s">
        <v>834</v>
      </c>
      <c r="D469" s="156" t="s">
        <v>821</v>
      </c>
    </row>
    <row r="470" spans="1:4" ht="25.5">
      <c r="A470" s="153">
        <f>IF((SUM('Разделы 1, 2'!I29:I29)&lt;=SUM('Разделы 1, 2'!H29:H29)),"","НЕВЕРНО!")</f>
      </c>
      <c r="B470" s="154">
        <v>35753</v>
      </c>
      <c r="C470" s="156" t="s">
        <v>622</v>
      </c>
      <c r="D470" s="156" t="s">
        <v>821</v>
      </c>
    </row>
    <row r="471" spans="1:4" ht="25.5">
      <c r="A471" s="153">
        <f>IF((SUM('Разделы 1, 2'!I30:I30)&lt;=SUM('Разделы 1, 2'!H30:H30)),"","НЕВЕРНО!")</f>
      </c>
      <c r="B471" s="154">
        <v>35753</v>
      </c>
      <c r="C471" s="156" t="s">
        <v>891</v>
      </c>
      <c r="D471" s="156" t="s">
        <v>821</v>
      </c>
    </row>
    <row r="472" spans="1:4" ht="25.5">
      <c r="A472" s="153">
        <f>IF((SUM('Разделы 1, 2'!I31:I31)&lt;=SUM('Разделы 1, 2'!H31:H31)),"","НЕВЕРНО!")</f>
      </c>
      <c r="B472" s="154">
        <v>35753</v>
      </c>
      <c r="C472" s="156" t="s">
        <v>884</v>
      </c>
      <c r="D472" s="156" t="s">
        <v>821</v>
      </c>
    </row>
    <row r="473" spans="1:4" ht="25.5">
      <c r="A473" s="153">
        <f>IF((SUM('Разделы 1, 2'!I32:I32)&lt;=SUM('Разделы 1, 2'!H32:H32)),"","НЕВЕРНО!")</f>
      </c>
      <c r="B473" s="154">
        <v>35753</v>
      </c>
      <c r="C473" s="156" t="s">
        <v>824</v>
      </c>
      <c r="D473" s="156" t="s">
        <v>821</v>
      </c>
    </row>
    <row r="474" spans="1:4" ht="25.5">
      <c r="A474" s="153">
        <f>IF((SUM('Разделы 1, 2'!I33:I33)&lt;=SUM('Разделы 1, 2'!H33:H33)),"","НЕВЕРНО!")</f>
      </c>
      <c r="B474" s="154">
        <v>35753</v>
      </c>
      <c r="C474" s="156" t="s">
        <v>844</v>
      </c>
      <c r="D474" s="156" t="s">
        <v>821</v>
      </c>
    </row>
    <row r="475" spans="1:4" ht="25.5">
      <c r="A475" s="153">
        <f>IF((SUM('Разделы 1, 2'!I34:I34)&lt;=SUM('Разделы 1, 2'!H34:H34)),"","НЕВЕРНО!")</f>
      </c>
      <c r="B475" s="154">
        <v>35753</v>
      </c>
      <c r="C475" s="156" t="s">
        <v>860</v>
      </c>
      <c r="D475" s="156" t="s">
        <v>821</v>
      </c>
    </row>
    <row r="476" spans="1:4" ht="25.5">
      <c r="A476" s="153">
        <f>IF((SUM('Разделы 1, 2'!I35:I35)&lt;=SUM('Разделы 1, 2'!H35:H35)),"","НЕВЕРНО!")</f>
      </c>
      <c r="B476" s="154">
        <v>35753</v>
      </c>
      <c r="C476" s="156" t="s">
        <v>871</v>
      </c>
      <c r="D476" s="156" t="s">
        <v>821</v>
      </c>
    </row>
    <row r="477" spans="1:4" ht="25.5">
      <c r="A477" s="153">
        <f>IF((SUM('Разделы 1, 2'!I36:I36)&lt;=SUM('Разделы 1, 2'!H36:H36)),"","НЕВЕРНО!")</f>
      </c>
      <c r="B477" s="154">
        <v>35753</v>
      </c>
      <c r="C477" s="156" t="s">
        <v>836</v>
      </c>
      <c r="D477" s="156" t="s">
        <v>821</v>
      </c>
    </row>
    <row r="478" spans="1:4" ht="25.5">
      <c r="A478" s="153">
        <f>IF((SUM('Разделы 1, 2'!I37:I37)&lt;=SUM('Разделы 1, 2'!H37:H37)),"","НЕВЕРНО!")</f>
      </c>
      <c r="B478" s="154">
        <v>35753</v>
      </c>
      <c r="C478" s="156" t="s">
        <v>851</v>
      </c>
      <c r="D478" s="156" t="s">
        <v>821</v>
      </c>
    </row>
    <row r="479" spans="1:4" ht="25.5">
      <c r="A479" s="153">
        <f>IF((SUM('Разделы 1, 2'!I38:I38)&lt;=SUM('Разделы 1, 2'!H38:H38)),"","НЕВЕРНО!")</f>
      </c>
      <c r="B479" s="154">
        <v>35753</v>
      </c>
      <c r="C479" s="156" t="s">
        <v>853</v>
      </c>
      <c r="D479" s="156" t="s">
        <v>821</v>
      </c>
    </row>
    <row r="480" spans="1:4" ht="25.5">
      <c r="A480" s="153">
        <f>IF((SUM('Разделы 1, 2'!I39:I39)&lt;=SUM('Разделы 1, 2'!H39:H39)),"","НЕВЕРНО!")</f>
      </c>
      <c r="B480" s="154">
        <v>35753</v>
      </c>
      <c r="C480" s="156" t="s">
        <v>827</v>
      </c>
      <c r="D480" s="156" t="s">
        <v>821</v>
      </c>
    </row>
    <row r="481" spans="1:4" ht="25.5">
      <c r="A481" s="153">
        <f>IF((SUM('Разделы 1, 2'!I40:I40)&lt;=SUM('Разделы 1, 2'!H40:H40)),"","НЕВЕРНО!")</f>
      </c>
      <c r="B481" s="154">
        <v>35753</v>
      </c>
      <c r="C481" s="156" t="s">
        <v>231</v>
      </c>
      <c r="D481" s="156" t="s">
        <v>821</v>
      </c>
    </row>
    <row r="482" spans="1:4" ht="25.5">
      <c r="A482" s="153">
        <f>IF((SUM('Разделы 1, 2'!I41:I41)&lt;=SUM('Разделы 1, 2'!H41:H41)),"","НЕВЕРНО!")</f>
      </c>
      <c r="B482" s="154">
        <v>35753</v>
      </c>
      <c r="C482" s="156" t="s">
        <v>880</v>
      </c>
      <c r="D482" s="156" t="s">
        <v>821</v>
      </c>
    </row>
    <row r="483" spans="1:4" ht="25.5">
      <c r="A483" s="153">
        <f>IF((SUM('Разделы 1, 2'!I42:I42)&lt;=SUM('Разделы 1, 2'!H42:H42)),"","НЕВЕРНО!")</f>
      </c>
      <c r="B483" s="154">
        <v>35753</v>
      </c>
      <c r="C483" s="156" t="s">
        <v>868</v>
      </c>
      <c r="D483" s="156" t="s">
        <v>821</v>
      </c>
    </row>
    <row r="484" spans="1:4" ht="25.5">
      <c r="A484" s="153">
        <f>IF((SUM('Разделы 1, 2'!I43:I43)&lt;=SUM('Разделы 1, 2'!H43:H43)),"","НЕВЕРНО!")</f>
      </c>
      <c r="B484" s="154">
        <v>35753</v>
      </c>
      <c r="C484" s="156" t="s">
        <v>835</v>
      </c>
      <c r="D484" s="156" t="s">
        <v>821</v>
      </c>
    </row>
    <row r="485" spans="1:4" ht="25.5">
      <c r="A485" s="153">
        <f>IF((SUM('Разделы 1, 2'!I44:I44)&lt;=SUM('Разделы 1, 2'!H44:H44)),"","НЕВЕРНО!")</f>
      </c>
      <c r="B485" s="154">
        <v>35753</v>
      </c>
      <c r="C485" s="156" t="s">
        <v>625</v>
      </c>
      <c r="D485" s="156" t="s">
        <v>821</v>
      </c>
    </row>
    <row r="486" spans="1:4" ht="25.5">
      <c r="A486" s="153">
        <f>IF((SUM('Разделы 1, 2'!I45:I45)&lt;=SUM('Разделы 1, 2'!H45:H45)),"","НЕВЕРНО!")</f>
      </c>
      <c r="B486" s="154">
        <v>35753</v>
      </c>
      <c r="C486" s="156" t="s">
        <v>526</v>
      </c>
      <c r="D486" s="156" t="s">
        <v>821</v>
      </c>
    </row>
    <row r="487" spans="1:4" ht="25.5">
      <c r="A487" s="153">
        <f>IF((SUM('Разделы 1, 2'!I46:I46)&lt;=SUM('Разделы 1, 2'!H46:H46)),"","НЕВЕРНО!")</f>
      </c>
      <c r="B487" s="154">
        <v>35753</v>
      </c>
      <c r="C487" s="156" t="s">
        <v>866</v>
      </c>
      <c r="D487" s="156" t="s">
        <v>821</v>
      </c>
    </row>
    <row r="488" spans="1:4" ht="25.5">
      <c r="A488" s="153">
        <f>IF((SUM('Разделы 1, 2'!I47:I47)&lt;=SUM('Разделы 1, 2'!H47:H47)),"","НЕВЕРНО!")</f>
      </c>
      <c r="B488" s="154">
        <v>35753</v>
      </c>
      <c r="C488" s="156" t="s">
        <v>823</v>
      </c>
      <c r="D488" s="156" t="s">
        <v>821</v>
      </c>
    </row>
    <row r="489" spans="1:4" ht="25.5">
      <c r="A489" s="153">
        <f>IF((SUM('Разделы 1, 2'!I48:I48)&lt;=SUM('Разделы 1, 2'!H48:H48)),"","НЕВЕРНО!")</f>
      </c>
      <c r="B489" s="154">
        <v>35753</v>
      </c>
      <c r="C489" s="156" t="s">
        <v>841</v>
      </c>
      <c r="D489" s="156" t="s">
        <v>821</v>
      </c>
    </row>
    <row r="490" spans="1:4" ht="25.5">
      <c r="A490" s="153">
        <f>IF((SUM('Разделы 1, 2'!I49:I49)&lt;=SUM('Разделы 1, 2'!H49:H49)),"","НЕВЕРНО!")</f>
      </c>
      <c r="B490" s="154">
        <v>35753</v>
      </c>
      <c r="C490" s="156" t="s">
        <v>861</v>
      </c>
      <c r="D490" s="156" t="s">
        <v>821</v>
      </c>
    </row>
    <row r="491" spans="1:4" ht="25.5">
      <c r="A491" s="153">
        <f>IF((SUM('Разделы 1, 2'!I50:I50)&lt;=SUM('Разделы 1, 2'!H50:H50)),"","НЕВЕРНО!")</f>
      </c>
      <c r="B491" s="154">
        <v>35753</v>
      </c>
      <c r="C491" s="156" t="s">
        <v>885</v>
      </c>
      <c r="D491" s="156" t="s">
        <v>821</v>
      </c>
    </row>
    <row r="492" spans="1:4" ht="25.5">
      <c r="A492" s="153">
        <f>IF((SUM('Разделы 1, 2'!I51:I51)&lt;=SUM('Разделы 1, 2'!H51:H51)),"","НЕВЕРНО!")</f>
      </c>
      <c r="B492" s="154">
        <v>35753</v>
      </c>
      <c r="C492" s="156" t="s">
        <v>837</v>
      </c>
      <c r="D492" s="156" t="s">
        <v>821</v>
      </c>
    </row>
    <row r="493" spans="1:4" ht="25.5">
      <c r="A493" s="153">
        <f>IF((SUM('Разделы 1, 2'!I52:I52)&lt;=SUM('Разделы 1, 2'!H52:H52)),"","НЕВЕРНО!")</f>
      </c>
      <c r="B493" s="154">
        <v>35753</v>
      </c>
      <c r="C493" s="156" t="s">
        <v>845</v>
      </c>
      <c r="D493" s="156" t="s">
        <v>821</v>
      </c>
    </row>
    <row r="494" spans="1:4" ht="25.5">
      <c r="A494" s="153">
        <f>IF((SUM('Разделы 1, 2'!I53:I53)&lt;=SUM('Разделы 1, 2'!H53:H53)),"","НЕВЕРНО!")</f>
      </c>
      <c r="B494" s="154">
        <v>35753</v>
      </c>
      <c r="C494" s="156" t="s">
        <v>854</v>
      </c>
      <c r="D494" s="156" t="s">
        <v>821</v>
      </c>
    </row>
    <row r="495" spans="1:4" ht="25.5">
      <c r="A495" s="153">
        <f>IF((SUM('Разделы 1, 2'!I54:I54)&lt;=SUM('Разделы 1, 2'!H54:H54)),"","НЕВЕРНО!")</f>
      </c>
      <c r="B495" s="154">
        <v>35753</v>
      </c>
      <c r="C495" s="156" t="s">
        <v>876</v>
      </c>
      <c r="D495" s="156" t="s">
        <v>821</v>
      </c>
    </row>
    <row r="496" spans="1:4" ht="25.5">
      <c r="A496" s="153">
        <f>IF((SUM('Разделы 1, 2'!I55:I55)&lt;=SUM('Разделы 1, 2'!H55:H55)),"","НЕВЕРНО!")</f>
      </c>
      <c r="B496" s="154">
        <v>35753</v>
      </c>
      <c r="C496" s="156" t="s">
        <v>852</v>
      </c>
      <c r="D496" s="156" t="s">
        <v>821</v>
      </c>
    </row>
    <row r="497" spans="1:4" ht="25.5">
      <c r="A497" s="153">
        <f>IF((SUM('Разделы 1, 2'!I56:I56)&lt;=SUM('Разделы 1, 2'!H56:H56)),"","НЕВЕРНО!")</f>
      </c>
      <c r="B497" s="154">
        <v>35753</v>
      </c>
      <c r="C497" s="156" t="s">
        <v>881</v>
      </c>
      <c r="D497" s="156" t="s">
        <v>821</v>
      </c>
    </row>
    <row r="498" spans="1:4" ht="25.5">
      <c r="A498" s="153">
        <f>IF((SUM('Разделы 1, 2'!I57:I57)&lt;=SUM('Разделы 1, 2'!H57:H57)),"","НЕВЕРНО!")</f>
      </c>
      <c r="B498" s="154">
        <v>35753</v>
      </c>
      <c r="C498" s="156" t="s">
        <v>869</v>
      </c>
      <c r="D498" s="156" t="s">
        <v>821</v>
      </c>
    </row>
    <row r="499" spans="1:4" ht="25.5">
      <c r="A499" s="153">
        <f>IF((SUM('Разделы 1, 2'!I58:I58)&lt;=SUM('Разделы 1, 2'!H58:H58)),"","НЕВЕРНО!")</f>
      </c>
      <c r="B499" s="154">
        <v>35753</v>
      </c>
      <c r="C499" s="156" t="s">
        <v>832</v>
      </c>
      <c r="D499" s="156" t="s">
        <v>821</v>
      </c>
    </row>
    <row r="500" spans="1:4" ht="25.5">
      <c r="A500" s="153">
        <f>IF((SUM('Разделы 1, 2'!I59:I59)&lt;=SUM('Разделы 1, 2'!H59:H59)),"","НЕВЕРНО!")</f>
      </c>
      <c r="B500" s="154">
        <v>35753</v>
      </c>
      <c r="C500" s="156" t="s">
        <v>627</v>
      </c>
      <c r="D500" s="156" t="s">
        <v>821</v>
      </c>
    </row>
    <row r="501" spans="1:4" ht="25.5">
      <c r="A501" s="153">
        <f>IF((SUM('Разделы 1, 2'!I60:I60)&lt;=SUM('Разделы 1, 2'!H60:H60)),"","НЕВЕРНО!")</f>
      </c>
      <c r="B501" s="154">
        <v>35753</v>
      </c>
      <c r="C501" s="156" t="s">
        <v>889</v>
      </c>
      <c r="D501" s="156" t="s">
        <v>821</v>
      </c>
    </row>
    <row r="502" spans="1:4" ht="25.5">
      <c r="A502" s="153">
        <f>IF((SUM('Разделы 1, 2'!I61:I61)&lt;=SUM('Разделы 1, 2'!H61:H61)),"","НЕВЕРНО!")</f>
      </c>
      <c r="B502" s="154">
        <v>35753</v>
      </c>
      <c r="C502" s="156" t="s">
        <v>867</v>
      </c>
      <c r="D502" s="156" t="s">
        <v>821</v>
      </c>
    </row>
    <row r="503" spans="1:4" ht="25.5">
      <c r="A503" s="153">
        <f>IF((SUM('Разделы 1, 2'!I62:I62)&lt;=SUM('Разделы 1, 2'!H62:H62)),"","НЕВЕРНО!")</f>
      </c>
      <c r="B503" s="154">
        <v>35753</v>
      </c>
      <c r="C503" s="156" t="s">
        <v>822</v>
      </c>
      <c r="D503" s="156" t="s">
        <v>821</v>
      </c>
    </row>
    <row r="504" spans="1:4" ht="25.5">
      <c r="A504" s="153">
        <f>IF((SUM('Разделы 1, 2'!I63:I63)&lt;=SUM('Разделы 1, 2'!H63:H63)),"","НЕВЕРНО!")</f>
      </c>
      <c r="B504" s="154">
        <v>35753</v>
      </c>
      <c r="C504" s="156" t="s">
        <v>842</v>
      </c>
      <c r="D504" s="156" t="s">
        <v>821</v>
      </c>
    </row>
    <row r="505" spans="1:4" ht="25.5">
      <c r="A505" s="153">
        <f>IF((SUM('Разделы 1, 2'!I64:I64)&lt;=SUM('Разделы 1, 2'!H64:H64)),"","НЕВЕРНО!")</f>
      </c>
      <c r="B505" s="154">
        <v>35753</v>
      </c>
      <c r="C505" s="156" t="s">
        <v>857</v>
      </c>
      <c r="D505" s="156" t="s">
        <v>821</v>
      </c>
    </row>
    <row r="506" spans="1:4" ht="25.5">
      <c r="A506" s="153">
        <f>IF((SUM('Разделы 1, 2'!I65:I65)&lt;=SUM('Разделы 1, 2'!H65:H65)),"","НЕВЕРНО!")</f>
      </c>
      <c r="B506" s="154">
        <v>35753</v>
      </c>
      <c r="C506" s="156" t="s">
        <v>883</v>
      </c>
      <c r="D506" s="156" t="s">
        <v>821</v>
      </c>
    </row>
    <row r="507" spans="1:4" ht="25.5">
      <c r="A507" s="153">
        <f>IF((SUM('Разделы 1, 2'!I66:I66)&lt;=SUM('Разделы 1, 2'!H66:H66)),"","НЕВЕРНО!")</f>
      </c>
      <c r="B507" s="154">
        <v>35753</v>
      </c>
      <c r="C507" s="156" t="s">
        <v>839</v>
      </c>
      <c r="D507" s="156" t="s">
        <v>821</v>
      </c>
    </row>
    <row r="508" spans="1:4" ht="25.5">
      <c r="A508" s="153">
        <f>IF((SUM('Разделы 1, 2'!I67:I67)&lt;=SUM('Разделы 1, 2'!H67:H67)),"","НЕВЕРНО!")</f>
      </c>
      <c r="B508" s="154">
        <v>35753</v>
      </c>
      <c r="C508" s="156" t="s">
        <v>849</v>
      </c>
      <c r="D508" s="156" t="s">
        <v>821</v>
      </c>
    </row>
    <row r="509" spans="1:4" ht="25.5">
      <c r="A509" s="153">
        <f>IF((SUM('Разделы 1, 2'!I68:I68)&lt;=SUM('Разделы 1, 2'!H68:H68)),"","НЕВЕРНО!")</f>
      </c>
      <c r="B509" s="154">
        <v>35753</v>
      </c>
      <c r="C509" s="156" t="s">
        <v>858</v>
      </c>
      <c r="D509" s="156" t="s">
        <v>821</v>
      </c>
    </row>
    <row r="510" spans="1:4" ht="25.5">
      <c r="A510" s="153">
        <f>IF((SUM('Разделы 1, 2'!I69:I69)&lt;=SUM('Разделы 1, 2'!H69:H69)),"","НЕВЕРНО!")</f>
      </c>
      <c r="B510" s="154">
        <v>35753</v>
      </c>
      <c r="C510" s="156" t="s">
        <v>873</v>
      </c>
      <c r="D510" s="156" t="s">
        <v>821</v>
      </c>
    </row>
    <row r="511" spans="1:4" ht="25.5">
      <c r="A511" s="153">
        <f>IF((SUM('Разделы 1, 2'!I70:I70)&lt;=SUM('Разделы 1, 2'!H70:H70)),"","НЕВЕРНО!")</f>
      </c>
      <c r="B511" s="154">
        <v>35753</v>
      </c>
      <c r="C511" s="156" t="s">
        <v>850</v>
      </c>
      <c r="D511" s="156" t="s">
        <v>821</v>
      </c>
    </row>
    <row r="512" spans="1:4" ht="25.5">
      <c r="A512" s="153">
        <f>IF((SUM('Разделы 1, 2'!I71:I71)&lt;=SUM('Разделы 1, 2'!H71:H71)),"","НЕВЕРНО!")</f>
      </c>
      <c r="B512" s="154">
        <v>35753</v>
      </c>
      <c r="C512" s="156" t="s">
        <v>879</v>
      </c>
      <c r="D512" s="156" t="s">
        <v>821</v>
      </c>
    </row>
    <row r="513" spans="1:4" ht="25.5">
      <c r="A513" s="153">
        <f>IF((SUM('Разделы 1, 2'!I72:I72)&lt;=SUM('Разделы 1, 2'!H72:H72)),"","НЕВЕРНО!")</f>
      </c>
      <c r="B513" s="154">
        <v>35753</v>
      </c>
      <c r="C513" s="156" t="s">
        <v>875</v>
      </c>
      <c r="D513" s="156" t="s">
        <v>821</v>
      </c>
    </row>
    <row r="514" spans="1:4" ht="25.5">
      <c r="A514" s="153">
        <f>IF((SUM('Разделы 1, 2'!I73:I73)&lt;=SUM('Разделы 1, 2'!H73:H73)),"","НЕВЕРНО!")</f>
      </c>
      <c r="B514" s="154">
        <v>35753</v>
      </c>
      <c r="C514" s="156" t="s">
        <v>828</v>
      </c>
      <c r="D514" s="156" t="s">
        <v>821</v>
      </c>
    </row>
    <row r="515" spans="1:4" ht="25.5">
      <c r="A515" s="153">
        <f>IF((SUM('Разделы 1, 2'!I74:I74)&lt;=SUM('Разделы 1, 2'!H74:H74)),"","НЕВЕРНО!")</f>
      </c>
      <c r="B515" s="154">
        <v>35753</v>
      </c>
      <c r="C515" s="156" t="s">
        <v>623</v>
      </c>
      <c r="D515" s="156" t="s">
        <v>821</v>
      </c>
    </row>
    <row r="516" spans="1:4" ht="25.5">
      <c r="A516" s="153">
        <f>IF((SUM('Разделы 1, 2'!I75:I75)&lt;=SUM('Разделы 1, 2'!H75:H75)),"","НЕВЕРНО!")</f>
      </c>
      <c r="B516" s="154">
        <v>35753</v>
      </c>
      <c r="C516" s="156" t="s">
        <v>888</v>
      </c>
      <c r="D516" s="156" t="s">
        <v>821</v>
      </c>
    </row>
    <row r="517" spans="1:4" ht="25.5">
      <c r="A517" s="153">
        <f>IF((SUM('Разделы 1, 2'!I76:I76)&lt;=SUM('Разделы 1, 2'!H76:H76)),"","НЕВЕРНО!")</f>
      </c>
      <c r="B517" s="154">
        <v>35753</v>
      </c>
      <c r="C517" s="156" t="s">
        <v>864</v>
      </c>
      <c r="D517" s="156" t="s">
        <v>821</v>
      </c>
    </row>
    <row r="518" spans="1:4" ht="25.5">
      <c r="A518" s="153">
        <f>IF((SUM('Разделы 1, 2'!I77:I77)&lt;=SUM('Разделы 1, 2'!H77:H77)),"","НЕВЕРНО!")</f>
      </c>
      <c r="B518" s="154">
        <v>35753</v>
      </c>
      <c r="C518" s="156" t="s">
        <v>831</v>
      </c>
      <c r="D518" s="156" t="s">
        <v>821</v>
      </c>
    </row>
    <row r="519" spans="1:4" ht="25.5">
      <c r="A519" s="153">
        <f>IF((SUM('Разделы 1, 2'!I78:I78)&lt;=SUM('Разделы 1, 2'!H78:H78)),"","НЕВЕРНО!")</f>
      </c>
      <c r="B519" s="154">
        <v>35753</v>
      </c>
      <c r="C519" s="156" t="s">
        <v>843</v>
      </c>
      <c r="D519" s="156" t="s">
        <v>821</v>
      </c>
    </row>
    <row r="520" spans="1:4" ht="25.5">
      <c r="A520" s="153">
        <f>IF((SUM('Разделы 1, 2'!I79:I79)&lt;=SUM('Разделы 1, 2'!H79:H79)),"","НЕВЕРНО!")</f>
      </c>
      <c r="B520" s="154">
        <v>35753</v>
      </c>
      <c r="C520" s="156" t="s">
        <v>856</v>
      </c>
      <c r="D520" s="156" t="s">
        <v>821</v>
      </c>
    </row>
    <row r="521" spans="1:4" ht="25.5">
      <c r="A521" s="153">
        <f>IF((SUM('Разделы 1, 2'!I80:I80)&lt;=SUM('Разделы 1, 2'!H80:H80)),"","НЕВЕРНО!")</f>
      </c>
      <c r="B521" s="154">
        <v>35753</v>
      </c>
      <c r="C521" s="156" t="s">
        <v>887</v>
      </c>
      <c r="D521" s="156" t="s">
        <v>821</v>
      </c>
    </row>
    <row r="522" spans="1:4" ht="25.5">
      <c r="A522" s="153">
        <f>IF((SUM('Разделы 1, 2'!I81:I81)&lt;=SUM('Разделы 1, 2'!H81:H81)),"","НЕВЕРНО!")</f>
      </c>
      <c r="B522" s="154">
        <v>35753</v>
      </c>
      <c r="C522" s="156" t="s">
        <v>820</v>
      </c>
      <c r="D522" s="156" t="s">
        <v>821</v>
      </c>
    </row>
    <row r="523" spans="1:4" ht="25.5">
      <c r="A523" s="153">
        <f>IF((SUM('Разделы 1, 2'!I82:I82)&lt;=SUM('Разделы 1, 2'!H82:H82)),"","НЕВЕРНО!")</f>
      </c>
      <c r="B523" s="154">
        <v>35753</v>
      </c>
      <c r="C523" s="156" t="s">
        <v>847</v>
      </c>
      <c r="D523" s="156" t="s">
        <v>821</v>
      </c>
    </row>
    <row r="524" spans="1:4" ht="25.5">
      <c r="A524" s="153">
        <f>IF((SUM('Разделы 1, 2'!I83:I83)&lt;=SUM('Разделы 1, 2'!H83:H83)),"","НЕВЕРНО!")</f>
      </c>
      <c r="B524" s="154">
        <v>35753</v>
      </c>
      <c r="C524" s="156" t="s">
        <v>188</v>
      </c>
      <c r="D524" s="156" t="s">
        <v>821</v>
      </c>
    </row>
    <row r="525" spans="1:4" ht="25.5">
      <c r="A525" s="153">
        <f>IF((SUM('Разделы 1, 2'!I84:I84)&lt;=SUM('Разделы 1, 2'!H84:H84)),"","НЕВЕРНО!")</f>
      </c>
      <c r="B525" s="154">
        <v>35753</v>
      </c>
      <c r="C525" s="156" t="s">
        <v>874</v>
      </c>
      <c r="D525" s="156" t="s">
        <v>821</v>
      </c>
    </row>
    <row r="526" spans="1:4" ht="25.5">
      <c r="A526" s="153">
        <f>IF((SUM('Разделы 1, 2'!I85:I85)&lt;=SUM('Разделы 1, 2'!H85:H85)),"","НЕВЕРНО!")</f>
      </c>
      <c r="B526" s="154">
        <v>35753</v>
      </c>
      <c r="C526" s="156" t="s">
        <v>840</v>
      </c>
      <c r="D526" s="156" t="s">
        <v>821</v>
      </c>
    </row>
    <row r="527" spans="1:4" ht="25.5">
      <c r="A527" s="153">
        <f>IF((SUM('Разделы 1, 2'!I86:I86)&lt;=SUM('Разделы 1, 2'!H86:H86)),"","НЕВЕРНО!")</f>
      </c>
      <c r="B527" s="154">
        <v>35753</v>
      </c>
      <c r="C527" s="156" t="s">
        <v>882</v>
      </c>
      <c r="D527" s="156" t="s">
        <v>821</v>
      </c>
    </row>
    <row r="528" spans="1:4" ht="25.5">
      <c r="A528" s="153">
        <f>IF((SUM('Разделы 1, 2'!I87:I87)&lt;=SUM('Разделы 1, 2'!H87:H87)),"","НЕВЕРНО!")</f>
      </c>
      <c r="B528" s="154">
        <v>35753</v>
      </c>
      <c r="C528" s="156" t="s">
        <v>870</v>
      </c>
      <c r="D528" s="156" t="s">
        <v>821</v>
      </c>
    </row>
    <row r="529" spans="1:4" ht="25.5">
      <c r="A529" s="153">
        <f>IF((SUM('Разделы 1, 2'!I88:I88)&lt;=SUM('Разделы 1, 2'!H88:H88)),"","НЕВЕРНО!")</f>
      </c>
      <c r="B529" s="154">
        <v>35753</v>
      </c>
      <c r="C529" s="156" t="s">
        <v>826</v>
      </c>
      <c r="D529" s="156" t="s">
        <v>821</v>
      </c>
    </row>
    <row r="530" spans="1:4" ht="25.5">
      <c r="A530" s="153">
        <f>IF((SUM('Разделы 1, 2'!I89:I89)&lt;=SUM('Разделы 1, 2'!H89:H89)),"","НЕВЕРНО!")</f>
      </c>
      <c r="B530" s="154">
        <v>35753</v>
      </c>
      <c r="C530" s="156" t="s">
        <v>628</v>
      </c>
      <c r="D530" s="156" t="s">
        <v>821</v>
      </c>
    </row>
    <row r="531" spans="1:4" ht="25.5">
      <c r="A531" s="153">
        <f>IF((SUM('Разделы 1, 2'!I90:I90)&lt;=SUM('Разделы 1, 2'!H90:H90)),"","НЕВЕРНО!")</f>
      </c>
      <c r="B531" s="154">
        <v>35753</v>
      </c>
      <c r="C531" s="156" t="s">
        <v>527</v>
      </c>
      <c r="D531" s="156" t="s">
        <v>821</v>
      </c>
    </row>
    <row r="532" spans="1:4" ht="25.5">
      <c r="A532" s="153">
        <f>IF((SUM('Разделы 1, 2'!I91:I91)&lt;=SUM('Разделы 1, 2'!H91:H91)),"","НЕВЕРНО!")</f>
      </c>
      <c r="B532" s="154">
        <v>35753</v>
      </c>
      <c r="C532" s="156" t="s">
        <v>863</v>
      </c>
      <c r="D532" s="156" t="s">
        <v>821</v>
      </c>
    </row>
    <row r="533" spans="1:4" ht="25.5">
      <c r="A533" s="153">
        <f>IF((SUM('Разделы 1, 2'!I92:I92)&lt;=SUM('Разделы 1, 2'!H92:H92)),"","НЕВЕРНО!")</f>
      </c>
      <c r="B533" s="154">
        <v>35753</v>
      </c>
      <c r="C533" s="156" t="s">
        <v>830</v>
      </c>
      <c r="D533" s="156" t="s">
        <v>821</v>
      </c>
    </row>
    <row r="534" spans="1:4" ht="25.5">
      <c r="A534" s="153">
        <f>IF((SUM('Разделы 1, 2'!Q10:Q10)&lt;=SUM('Разделы 1, 2'!P10:P10)),"","НЕВЕРНО!")</f>
      </c>
      <c r="B534" s="154">
        <v>35754</v>
      </c>
      <c r="C534" s="156" t="s">
        <v>585</v>
      </c>
      <c r="D534" s="156" t="s">
        <v>529</v>
      </c>
    </row>
    <row r="535" spans="1:4" ht="25.5">
      <c r="A535" s="153">
        <f>IF((SUM('Разделы 1, 2'!Q11:Q11)&lt;=SUM('Разделы 1, 2'!P11:P11)),"","НЕВЕРНО!")</f>
      </c>
      <c r="B535" s="154">
        <v>35754</v>
      </c>
      <c r="C535" s="156" t="s">
        <v>560</v>
      </c>
      <c r="D535" s="156" t="s">
        <v>529</v>
      </c>
    </row>
    <row r="536" spans="1:4" ht="25.5">
      <c r="A536" s="153">
        <f>IF((SUM('Разделы 1, 2'!Q12:Q12)&lt;=SUM('Разделы 1, 2'!P12:P12)),"","НЕВЕРНО!")</f>
      </c>
      <c r="B536" s="154">
        <v>35754</v>
      </c>
      <c r="C536" s="156" t="s">
        <v>530</v>
      </c>
      <c r="D536" s="156" t="s">
        <v>529</v>
      </c>
    </row>
    <row r="537" spans="1:4" ht="25.5">
      <c r="A537" s="153">
        <f>IF((SUM('Разделы 1, 2'!Q13:Q13)&lt;=SUM('Разделы 1, 2'!P13:P13)),"","НЕВЕРНО!")</f>
      </c>
      <c r="B537" s="154">
        <v>35754</v>
      </c>
      <c r="C537" s="156" t="s">
        <v>1198</v>
      </c>
      <c r="D537" s="156" t="s">
        <v>529</v>
      </c>
    </row>
    <row r="538" spans="1:4" ht="25.5">
      <c r="A538" s="153">
        <f>IF((SUM('Разделы 1, 2'!Q14:Q14)&lt;=SUM('Разделы 1, 2'!P14:P14)),"","НЕВЕРНО!")</f>
      </c>
      <c r="B538" s="154">
        <v>35754</v>
      </c>
      <c r="C538" s="156" t="s">
        <v>579</v>
      </c>
      <c r="D538" s="156" t="s">
        <v>529</v>
      </c>
    </row>
    <row r="539" spans="1:4" ht="25.5">
      <c r="A539" s="153">
        <f>IF((SUM('Разделы 1, 2'!Q15:Q15)&lt;=SUM('Разделы 1, 2'!P15:P15)),"","НЕВЕРНО!")</f>
      </c>
      <c r="B539" s="154">
        <v>35754</v>
      </c>
      <c r="C539" s="156" t="s">
        <v>563</v>
      </c>
      <c r="D539" s="156" t="s">
        <v>529</v>
      </c>
    </row>
    <row r="540" spans="1:4" ht="25.5">
      <c r="A540" s="153">
        <f>IF((SUM('Разделы 1, 2'!Q16:Q16)&lt;=SUM('Разделы 1, 2'!P16:P16)),"","НЕВЕРНО!")</f>
      </c>
      <c r="B540" s="154">
        <v>35754</v>
      </c>
      <c r="C540" s="156" t="s">
        <v>548</v>
      </c>
      <c r="D540" s="156" t="s">
        <v>529</v>
      </c>
    </row>
    <row r="541" spans="1:4" ht="25.5">
      <c r="A541" s="153">
        <f>IF((SUM('Разделы 1, 2'!Q17:Q17)&lt;=SUM('Разделы 1, 2'!P17:P17)),"","НЕВЕРНО!")</f>
      </c>
      <c r="B541" s="154">
        <v>35754</v>
      </c>
      <c r="C541" s="156" t="s">
        <v>1187</v>
      </c>
      <c r="D541" s="156" t="s">
        <v>529</v>
      </c>
    </row>
    <row r="542" spans="1:4" ht="25.5">
      <c r="A542" s="153">
        <f>IF((SUM('Разделы 1, 2'!Q18:Q18)&lt;=SUM('Разделы 1, 2'!P18:P18)),"","НЕВЕРНО!")</f>
      </c>
      <c r="B542" s="154">
        <v>35754</v>
      </c>
      <c r="C542" s="156" t="s">
        <v>534</v>
      </c>
      <c r="D542" s="156" t="s">
        <v>529</v>
      </c>
    </row>
    <row r="543" spans="1:4" ht="25.5">
      <c r="A543" s="153">
        <f>IF((SUM('Разделы 1, 2'!Q19:Q19)&lt;=SUM('Разделы 1, 2'!P19:P19)),"","НЕВЕРНО!")</f>
      </c>
      <c r="B543" s="154">
        <v>35754</v>
      </c>
      <c r="C543" s="156" t="s">
        <v>551</v>
      </c>
      <c r="D543" s="156" t="s">
        <v>529</v>
      </c>
    </row>
    <row r="544" spans="1:4" ht="25.5">
      <c r="A544" s="153">
        <f>IF((SUM('Разделы 1, 2'!Q20:Q20)&lt;=SUM('Разделы 1, 2'!P20:P20)),"","НЕВЕРНО!")</f>
      </c>
      <c r="B544" s="154">
        <v>35754</v>
      </c>
      <c r="C544" s="156" t="s">
        <v>1182</v>
      </c>
      <c r="D544" s="156" t="s">
        <v>529</v>
      </c>
    </row>
    <row r="545" spans="1:4" ht="25.5">
      <c r="A545" s="153">
        <f>IF((SUM('Разделы 1, 2'!Q21:Q21)&lt;=SUM('Разделы 1, 2'!P21:P21)),"","НЕВЕРНО!")</f>
      </c>
      <c r="B545" s="154">
        <v>35754</v>
      </c>
      <c r="C545" s="156" t="s">
        <v>575</v>
      </c>
      <c r="D545" s="156" t="s">
        <v>529</v>
      </c>
    </row>
    <row r="546" spans="1:4" ht="25.5">
      <c r="A546" s="153">
        <f>IF((SUM('Разделы 1, 2'!Q22:Q22)&lt;=SUM('Разделы 1, 2'!P22:P22)),"","НЕВЕРНО!")</f>
      </c>
      <c r="B546" s="154">
        <v>35754</v>
      </c>
      <c r="C546" s="156" t="s">
        <v>528</v>
      </c>
      <c r="D546" s="156" t="s">
        <v>529</v>
      </c>
    </row>
    <row r="547" spans="1:4" ht="25.5">
      <c r="A547" s="153">
        <f>IF((SUM('Разделы 1, 2'!Q23:Q23)&lt;=SUM('Разделы 1, 2'!P23:P23)),"","НЕВЕРНО!")</f>
      </c>
      <c r="B547" s="154">
        <v>35754</v>
      </c>
      <c r="C547" s="156" t="s">
        <v>555</v>
      </c>
      <c r="D547" s="156" t="s">
        <v>529</v>
      </c>
    </row>
    <row r="548" spans="1:4" ht="25.5">
      <c r="A548" s="153">
        <f>IF((SUM('Разделы 1, 2'!Q24:Q24)&lt;=SUM('Разделы 1, 2'!P24:P24)),"","НЕВЕРНО!")</f>
      </c>
      <c r="B548" s="154">
        <v>35754</v>
      </c>
      <c r="C548" s="156" t="s">
        <v>1190</v>
      </c>
      <c r="D548" s="156" t="s">
        <v>529</v>
      </c>
    </row>
    <row r="549" spans="1:4" ht="25.5">
      <c r="A549" s="153">
        <f>IF((SUM('Разделы 1, 2'!Q25:Q25)&lt;=SUM('Разделы 1, 2'!P25:P25)),"","НЕВЕРНО!")</f>
      </c>
      <c r="B549" s="154">
        <v>35754</v>
      </c>
      <c r="C549" s="156" t="s">
        <v>565</v>
      </c>
      <c r="D549" s="156" t="s">
        <v>529</v>
      </c>
    </row>
    <row r="550" spans="1:4" ht="25.5">
      <c r="A550" s="153">
        <f>IF((SUM('Разделы 1, 2'!Q26:Q26)&lt;=SUM('Разделы 1, 2'!P26:P26)),"","НЕВЕРНО!")</f>
      </c>
      <c r="B550" s="154">
        <v>35754</v>
      </c>
      <c r="C550" s="156" t="s">
        <v>571</v>
      </c>
      <c r="D550" s="156" t="s">
        <v>529</v>
      </c>
    </row>
    <row r="551" spans="1:4" ht="25.5">
      <c r="A551" s="153">
        <f>IF((SUM('Разделы 1, 2'!Q27:Q27)&lt;=SUM('Разделы 1, 2'!P27:P27)),"","НЕВЕРНО!")</f>
      </c>
      <c r="B551" s="154">
        <v>35754</v>
      </c>
      <c r="C551" s="156" t="s">
        <v>550</v>
      </c>
      <c r="D551" s="156" t="s">
        <v>529</v>
      </c>
    </row>
    <row r="552" spans="1:4" ht="25.5">
      <c r="A552" s="153">
        <f>IF((SUM('Разделы 1, 2'!Q28:Q28)&lt;=SUM('Разделы 1, 2'!P28:P28)),"","НЕВЕРНО!")</f>
      </c>
      <c r="B552" s="154">
        <v>35754</v>
      </c>
      <c r="C552" s="156" t="s">
        <v>1199</v>
      </c>
      <c r="D552" s="156" t="s">
        <v>529</v>
      </c>
    </row>
    <row r="553" spans="1:4" ht="25.5">
      <c r="A553" s="153">
        <f>IF((SUM('Разделы 1, 2'!Q29:Q29)&lt;=SUM('Разделы 1, 2'!P29:P29)),"","НЕВЕРНО!")</f>
      </c>
      <c r="B553" s="154">
        <v>35754</v>
      </c>
      <c r="C553" s="156" t="s">
        <v>1175</v>
      </c>
      <c r="D553" s="156" t="s">
        <v>529</v>
      </c>
    </row>
    <row r="554" spans="1:4" ht="25.5">
      <c r="A554" s="153">
        <f>IF((SUM('Разделы 1, 2'!Q30:Q30)&lt;=SUM('Разделы 1, 2'!P30:P30)),"","НЕВЕРНО!")</f>
      </c>
      <c r="B554" s="154">
        <v>35754</v>
      </c>
      <c r="C554" s="156" t="s">
        <v>561</v>
      </c>
      <c r="D554" s="156" t="s">
        <v>529</v>
      </c>
    </row>
    <row r="555" spans="1:4" ht="25.5">
      <c r="A555" s="153">
        <f>IF((SUM('Разделы 1, 2'!Q31:Q31)&lt;=SUM('Разделы 1, 2'!P31:P31)),"","НЕВЕРНО!")</f>
      </c>
      <c r="B555" s="154">
        <v>35754</v>
      </c>
      <c r="C555" s="156" t="s">
        <v>543</v>
      </c>
      <c r="D555" s="156" t="s">
        <v>529</v>
      </c>
    </row>
    <row r="556" spans="1:4" ht="25.5">
      <c r="A556" s="153">
        <f>IF((SUM('Разделы 1, 2'!Q32:Q32)&lt;=SUM('Разделы 1, 2'!P32:P32)),"","НЕВЕРНО!")</f>
      </c>
      <c r="B556" s="154">
        <v>35754</v>
      </c>
      <c r="C556" s="156" t="s">
        <v>1189</v>
      </c>
      <c r="D556" s="156" t="s">
        <v>529</v>
      </c>
    </row>
    <row r="557" spans="1:4" ht="25.5">
      <c r="A557" s="153">
        <f>IF((SUM('Разделы 1, 2'!Q33:Q33)&lt;=SUM('Разделы 1, 2'!P33:P33)),"","НЕВЕРНО!")</f>
      </c>
      <c r="B557" s="154">
        <v>35754</v>
      </c>
      <c r="C557" s="156" t="s">
        <v>582</v>
      </c>
      <c r="D557" s="156" t="s">
        <v>529</v>
      </c>
    </row>
    <row r="558" spans="1:4" ht="25.5">
      <c r="A558" s="153">
        <f>IF((SUM('Разделы 1, 2'!Q34:Q34)&lt;=SUM('Разделы 1, 2'!P34:P34)),"","НЕВЕРНО!")</f>
      </c>
      <c r="B558" s="154">
        <v>35754</v>
      </c>
      <c r="C558" s="156" t="s">
        <v>553</v>
      </c>
      <c r="D558" s="156" t="s">
        <v>529</v>
      </c>
    </row>
    <row r="559" spans="1:4" ht="25.5">
      <c r="A559" s="153">
        <f>IF((SUM('Разделы 1, 2'!Q35:Q35)&lt;=SUM('Разделы 1, 2'!P35:P35)),"","НЕВЕРНО!")</f>
      </c>
      <c r="B559" s="154">
        <v>35754</v>
      </c>
      <c r="C559" s="156" t="s">
        <v>1194</v>
      </c>
      <c r="D559" s="156" t="s">
        <v>529</v>
      </c>
    </row>
    <row r="560" spans="1:4" ht="25.5">
      <c r="A560" s="153">
        <f>IF((SUM('Разделы 1, 2'!Q36:Q36)&lt;=SUM('Разделы 1, 2'!P36:P36)),"","НЕВЕРНО!")</f>
      </c>
      <c r="B560" s="154">
        <v>35754</v>
      </c>
      <c r="C560" s="156" t="s">
        <v>576</v>
      </c>
      <c r="D560" s="156" t="s">
        <v>529</v>
      </c>
    </row>
    <row r="561" spans="1:4" ht="25.5">
      <c r="A561" s="153">
        <f>IF((SUM('Разделы 1, 2'!Q37:Q37)&lt;=SUM('Разделы 1, 2'!P37:P37)),"","НЕВЕРНО!")</f>
      </c>
      <c r="B561" s="154">
        <v>35754</v>
      </c>
      <c r="C561" s="156" t="s">
        <v>537</v>
      </c>
      <c r="D561" s="156" t="s">
        <v>529</v>
      </c>
    </row>
    <row r="562" spans="1:4" ht="25.5">
      <c r="A562" s="153">
        <f>IF((SUM('Разделы 1, 2'!Q38:Q38)&lt;=SUM('Разделы 1, 2'!P38:P38)),"","НЕВЕРНО!")</f>
      </c>
      <c r="B562" s="154">
        <v>35754</v>
      </c>
      <c r="C562" s="156" t="s">
        <v>556</v>
      </c>
      <c r="D562" s="156" t="s">
        <v>529</v>
      </c>
    </row>
    <row r="563" spans="1:4" ht="25.5">
      <c r="A563" s="153">
        <f>IF((SUM('Разделы 1, 2'!Q39:Q39)&lt;=SUM('Разделы 1, 2'!P39:P39)),"","НЕВЕРНО!")</f>
      </c>
      <c r="B563" s="154">
        <v>35754</v>
      </c>
      <c r="C563" s="156" t="s">
        <v>1191</v>
      </c>
      <c r="D563" s="156" t="s">
        <v>529</v>
      </c>
    </row>
    <row r="564" spans="1:4" ht="25.5">
      <c r="A564" s="153">
        <f>IF((SUM('Разделы 1, 2'!Q40:Q40)&lt;=SUM('Разделы 1, 2'!P40:P40)),"","НЕВЕРНО!")</f>
      </c>
      <c r="B564" s="154">
        <v>35754</v>
      </c>
      <c r="C564" s="156" t="s">
        <v>566</v>
      </c>
      <c r="D564" s="156" t="s">
        <v>529</v>
      </c>
    </row>
    <row r="565" spans="1:4" ht="25.5">
      <c r="A565" s="153">
        <f>IF((SUM('Разделы 1, 2'!Q41:Q41)&lt;=SUM('Разделы 1, 2'!P41:P41)),"","НЕВЕРНО!")</f>
      </c>
      <c r="B565" s="154">
        <v>35754</v>
      </c>
      <c r="C565" s="156" t="s">
        <v>558</v>
      </c>
      <c r="D565" s="156" t="s">
        <v>529</v>
      </c>
    </row>
    <row r="566" spans="1:4" ht="25.5">
      <c r="A566" s="153">
        <f>IF((SUM('Разделы 1, 2'!Q42:Q42)&lt;=SUM('Разделы 1, 2'!P42:P42)),"","НЕВЕРНО!")</f>
      </c>
      <c r="B566" s="154">
        <v>35754</v>
      </c>
      <c r="C566" s="156" t="s">
        <v>549</v>
      </c>
      <c r="D566" s="156" t="s">
        <v>529</v>
      </c>
    </row>
    <row r="567" spans="1:4" ht="25.5">
      <c r="A567" s="153">
        <f>IF((SUM('Разделы 1, 2'!Q43:Q43)&lt;=SUM('Разделы 1, 2'!P43:P43)),"","НЕВЕРНО!")</f>
      </c>
      <c r="B567" s="154">
        <v>35754</v>
      </c>
      <c r="C567" s="156" t="s">
        <v>1197</v>
      </c>
      <c r="D567" s="156" t="s">
        <v>529</v>
      </c>
    </row>
    <row r="568" spans="1:4" ht="25.5">
      <c r="A568" s="153">
        <f>IF((SUM('Разделы 1, 2'!Q44:Q44)&lt;=SUM('Разделы 1, 2'!P44:P44)),"","НЕВЕРНО!")</f>
      </c>
      <c r="B568" s="154">
        <v>35754</v>
      </c>
      <c r="C568" s="156" t="s">
        <v>1176</v>
      </c>
      <c r="D568" s="156" t="s">
        <v>529</v>
      </c>
    </row>
    <row r="569" spans="1:4" ht="25.5">
      <c r="A569" s="153">
        <f>IF((SUM('Разделы 1, 2'!Q45:Q45)&lt;=SUM('Разделы 1, 2'!P45:P45)),"","НЕВЕРНО!")</f>
      </c>
      <c r="B569" s="154">
        <v>35754</v>
      </c>
      <c r="C569" s="156" t="s">
        <v>564</v>
      </c>
      <c r="D569" s="156" t="s">
        <v>529</v>
      </c>
    </row>
    <row r="570" spans="1:4" ht="25.5">
      <c r="A570" s="153">
        <f>IF((SUM('Разделы 1, 2'!Q46:Q46)&lt;=SUM('Разделы 1, 2'!P46:P46)),"","НЕВЕРНО!")</f>
      </c>
      <c r="B570" s="154">
        <v>35754</v>
      </c>
      <c r="C570" s="156" t="s">
        <v>545</v>
      </c>
      <c r="D570" s="156" t="s">
        <v>529</v>
      </c>
    </row>
    <row r="571" spans="1:4" ht="25.5">
      <c r="A571" s="153">
        <f>IF((SUM('Разделы 1, 2'!Q47:Q47)&lt;=SUM('Разделы 1, 2'!P47:P47)),"","НЕВЕРНО!")</f>
      </c>
      <c r="B571" s="154">
        <v>35754</v>
      </c>
      <c r="C571" s="156" t="s">
        <v>1188</v>
      </c>
      <c r="D571" s="156" t="s">
        <v>529</v>
      </c>
    </row>
    <row r="572" spans="1:4" ht="25.5">
      <c r="A572" s="153">
        <f>IF((SUM('Разделы 1, 2'!Q48:Q48)&lt;=SUM('Разделы 1, 2'!P48:P48)),"","НЕВЕРНО!")</f>
      </c>
      <c r="B572" s="154">
        <v>35754</v>
      </c>
      <c r="C572" s="156" t="s">
        <v>580</v>
      </c>
      <c r="D572" s="156" t="s">
        <v>529</v>
      </c>
    </row>
    <row r="573" spans="1:4" ht="25.5">
      <c r="A573" s="153">
        <f>IF((SUM('Разделы 1, 2'!Q49:Q49)&lt;=SUM('Разделы 1, 2'!P49:P49)),"","НЕВЕРНО!")</f>
      </c>
      <c r="B573" s="154">
        <v>35754</v>
      </c>
      <c r="C573" s="156" t="s">
        <v>552</v>
      </c>
      <c r="D573" s="156" t="s">
        <v>529</v>
      </c>
    </row>
    <row r="574" spans="1:4" ht="25.5">
      <c r="A574" s="153">
        <f>IF((SUM('Разделы 1, 2'!Q50:Q50)&lt;=SUM('Разделы 1, 2'!P50:P50)),"","НЕВЕРНО!")</f>
      </c>
      <c r="B574" s="154">
        <v>35754</v>
      </c>
      <c r="C574" s="156" t="s">
        <v>1193</v>
      </c>
      <c r="D574" s="156" t="s">
        <v>529</v>
      </c>
    </row>
    <row r="575" spans="1:4" ht="25.5">
      <c r="A575" s="153">
        <f>IF((SUM('Разделы 1, 2'!Q51:Q51)&lt;=SUM('Разделы 1, 2'!P51:P51)),"","НЕВЕРНО!")</f>
      </c>
      <c r="B575" s="154">
        <v>35754</v>
      </c>
      <c r="C575" s="156" t="s">
        <v>574</v>
      </c>
      <c r="D575" s="156" t="s">
        <v>529</v>
      </c>
    </row>
    <row r="576" spans="1:4" ht="25.5">
      <c r="A576" s="153">
        <f>IF((SUM('Разделы 1, 2'!Q52:Q52)&lt;=SUM('Разделы 1, 2'!P52:P52)),"","НЕВЕРНО!")</f>
      </c>
      <c r="B576" s="154">
        <v>35754</v>
      </c>
      <c r="C576" s="156" t="s">
        <v>535</v>
      </c>
      <c r="D576" s="156" t="s">
        <v>529</v>
      </c>
    </row>
    <row r="577" spans="1:4" ht="25.5">
      <c r="A577" s="153">
        <f>IF((SUM('Разделы 1, 2'!Q53:Q53)&lt;=SUM('Разделы 1, 2'!P53:P53)),"","НЕВЕРНО!")</f>
      </c>
      <c r="B577" s="154">
        <v>35754</v>
      </c>
      <c r="C577" s="156" t="s">
        <v>554</v>
      </c>
      <c r="D577" s="156" t="s">
        <v>529</v>
      </c>
    </row>
    <row r="578" spans="1:4" ht="25.5">
      <c r="A578" s="153">
        <f>IF((SUM('Разделы 1, 2'!Q54:Q54)&lt;=SUM('Разделы 1, 2'!P54:P54)),"","НЕВЕРНО!")</f>
      </c>
      <c r="B578" s="154">
        <v>35754</v>
      </c>
      <c r="C578" s="156" t="s">
        <v>1179</v>
      </c>
      <c r="D578" s="156" t="s">
        <v>529</v>
      </c>
    </row>
    <row r="579" spans="1:4" ht="25.5">
      <c r="A579" s="153">
        <f>IF((SUM('Разделы 1, 2'!Q55:Q55)&lt;=SUM('Разделы 1, 2'!P55:P55)),"","НЕВЕРНО!")</f>
      </c>
      <c r="B579" s="154">
        <v>35754</v>
      </c>
      <c r="C579" s="156" t="s">
        <v>568</v>
      </c>
      <c r="D579" s="156" t="s">
        <v>529</v>
      </c>
    </row>
    <row r="580" spans="1:4" ht="25.5">
      <c r="A580" s="153">
        <f>IF((SUM('Разделы 1, 2'!Q56:Q56)&lt;=SUM('Разделы 1, 2'!P56:P56)),"","НЕВЕРНО!")</f>
      </c>
      <c r="B580" s="154">
        <v>35754</v>
      </c>
      <c r="C580" s="156" t="s">
        <v>541</v>
      </c>
      <c r="D580" s="156" t="s">
        <v>529</v>
      </c>
    </row>
    <row r="581" spans="1:4" ht="25.5">
      <c r="A581" s="153">
        <f>IF((SUM('Разделы 1, 2'!Q57:Q57)&lt;=SUM('Разделы 1, 2'!P57:P57)),"","НЕВЕРНО!")</f>
      </c>
      <c r="B581" s="154">
        <v>35754</v>
      </c>
      <c r="C581" s="156" t="s">
        <v>532</v>
      </c>
      <c r="D581" s="156" t="s">
        <v>529</v>
      </c>
    </row>
    <row r="582" spans="1:4" ht="25.5">
      <c r="A582" s="153">
        <f>IF((SUM('Разделы 1, 2'!Q58:Q58)&lt;=SUM('Разделы 1, 2'!P58:P58)),"","НЕВЕРНО!")</f>
      </c>
      <c r="B582" s="154">
        <v>35754</v>
      </c>
      <c r="C582" s="156" t="s">
        <v>1186</v>
      </c>
      <c r="D582" s="156" t="s">
        <v>529</v>
      </c>
    </row>
    <row r="583" spans="1:4" ht="25.5">
      <c r="A583" s="153">
        <f>IF((SUM('Разделы 1, 2'!Q59:Q59)&lt;=SUM('Разделы 1, 2'!P59:P59)),"","НЕВЕРНО!")</f>
      </c>
      <c r="B583" s="154">
        <v>35754</v>
      </c>
      <c r="C583" s="156" t="s">
        <v>1177</v>
      </c>
      <c r="D583" s="156" t="s">
        <v>529</v>
      </c>
    </row>
    <row r="584" spans="1:4" ht="25.5">
      <c r="A584" s="153">
        <f>IF((SUM('Разделы 1, 2'!Q60:Q60)&lt;=SUM('Разделы 1, 2'!P60:P60)),"","НЕВЕРНО!")</f>
      </c>
      <c r="B584" s="154">
        <v>35754</v>
      </c>
      <c r="C584" s="156" t="s">
        <v>572</v>
      </c>
      <c r="D584" s="156" t="s">
        <v>529</v>
      </c>
    </row>
    <row r="585" spans="1:4" ht="25.5">
      <c r="A585" s="153">
        <f>IF((SUM('Разделы 1, 2'!Q61:Q61)&lt;=SUM('Разделы 1, 2'!P61:P61)),"","НЕВЕРНО!")</f>
      </c>
      <c r="B585" s="154">
        <v>35754</v>
      </c>
      <c r="C585" s="156" t="s">
        <v>542</v>
      </c>
      <c r="D585" s="156" t="s">
        <v>529</v>
      </c>
    </row>
    <row r="586" spans="1:4" ht="25.5">
      <c r="A586" s="153">
        <f>IF((SUM('Разделы 1, 2'!Q62:Q62)&lt;=SUM('Разделы 1, 2'!P62:P62)),"","НЕВЕРНО!")</f>
      </c>
      <c r="B586" s="154">
        <v>35754</v>
      </c>
      <c r="C586" s="156" t="s">
        <v>1180</v>
      </c>
      <c r="D586" s="156" t="s">
        <v>529</v>
      </c>
    </row>
    <row r="587" spans="1:4" ht="25.5">
      <c r="A587" s="153">
        <f>IF((SUM('Разделы 1, 2'!Q63:Q63)&lt;=SUM('Разделы 1, 2'!P63:P63)),"","НЕВЕРНО!")</f>
      </c>
      <c r="B587" s="154">
        <v>35754</v>
      </c>
      <c r="C587" s="156" t="s">
        <v>583</v>
      </c>
      <c r="D587" s="156" t="s">
        <v>529</v>
      </c>
    </row>
    <row r="588" spans="1:4" ht="25.5">
      <c r="A588" s="153">
        <f>IF((SUM('Разделы 1, 2'!Q64:Q64)&lt;=SUM('Разделы 1, 2'!P64:P64)),"","НЕВЕРНО!")</f>
      </c>
      <c r="B588" s="154">
        <v>35754</v>
      </c>
      <c r="C588" s="156" t="s">
        <v>562</v>
      </c>
      <c r="D588" s="156" t="s">
        <v>529</v>
      </c>
    </row>
    <row r="589" spans="1:4" ht="25.5">
      <c r="A589" s="153">
        <f>IF((SUM('Разделы 1, 2'!Q65:Q65)&lt;=SUM('Разделы 1, 2'!P65:P65)),"","НЕВЕРНО!")</f>
      </c>
      <c r="B589" s="154">
        <v>35754</v>
      </c>
      <c r="C589" s="156" t="s">
        <v>1196</v>
      </c>
      <c r="D589" s="156" t="s">
        <v>529</v>
      </c>
    </row>
    <row r="590" spans="1:4" ht="25.5">
      <c r="A590" s="153">
        <f>IF((SUM('Разделы 1, 2'!Q66:Q66)&lt;=SUM('Разделы 1, 2'!P66:P66)),"","НЕВЕРНО!")</f>
      </c>
      <c r="B590" s="154">
        <v>35754</v>
      </c>
      <c r="C590" s="156" t="s">
        <v>577</v>
      </c>
      <c r="D590" s="156" t="s">
        <v>529</v>
      </c>
    </row>
    <row r="591" spans="1:4" ht="25.5">
      <c r="A591" s="153">
        <f>IF((SUM('Разделы 1, 2'!Q67:Q67)&lt;=SUM('Разделы 1, 2'!P67:P67)),"","НЕВЕРНО!")</f>
      </c>
      <c r="B591" s="154">
        <v>35754</v>
      </c>
      <c r="C591" s="156" t="s">
        <v>538</v>
      </c>
      <c r="D591" s="156" t="s">
        <v>529</v>
      </c>
    </row>
    <row r="592" spans="1:4" ht="25.5">
      <c r="A592" s="153">
        <f>IF((SUM('Разделы 1, 2'!Q68:Q68)&lt;=SUM('Разделы 1, 2'!P68:P68)),"","НЕВЕРНО!")</f>
      </c>
      <c r="B592" s="154">
        <v>35754</v>
      </c>
      <c r="C592" s="156" t="s">
        <v>547</v>
      </c>
      <c r="D592" s="156" t="s">
        <v>529</v>
      </c>
    </row>
    <row r="593" spans="1:4" ht="25.5">
      <c r="A593" s="153">
        <f>IF((SUM('Разделы 1, 2'!Q69:Q69)&lt;=SUM('Разделы 1, 2'!P69:P69)),"","НЕВЕРНО!")</f>
      </c>
      <c r="B593" s="154">
        <v>35754</v>
      </c>
      <c r="C593" s="156" t="s">
        <v>1192</v>
      </c>
      <c r="D593" s="156" t="s">
        <v>529</v>
      </c>
    </row>
    <row r="594" spans="1:4" ht="25.5">
      <c r="A594" s="153">
        <f>IF((SUM('Разделы 1, 2'!Q70:Q70)&lt;=SUM('Разделы 1, 2'!P70:P70)),"","НЕВЕРНО!")</f>
      </c>
      <c r="B594" s="154">
        <v>35754</v>
      </c>
      <c r="C594" s="156" t="s">
        <v>567</v>
      </c>
      <c r="D594" s="156" t="s">
        <v>529</v>
      </c>
    </row>
    <row r="595" spans="1:4" ht="25.5">
      <c r="A595" s="153">
        <f>IF((SUM('Разделы 1, 2'!Q71:Q71)&lt;=SUM('Разделы 1, 2'!P71:P71)),"","НЕВЕРНО!")</f>
      </c>
      <c r="B595" s="154">
        <v>35754</v>
      </c>
      <c r="C595" s="156" t="s">
        <v>539</v>
      </c>
      <c r="D595" s="156" t="s">
        <v>529</v>
      </c>
    </row>
    <row r="596" spans="1:4" ht="25.5">
      <c r="A596" s="153">
        <f>IF((SUM('Разделы 1, 2'!Q72:Q72)&lt;=SUM('Разделы 1, 2'!P72:P72)),"","НЕВЕРНО!")</f>
      </c>
      <c r="B596" s="154">
        <v>35754</v>
      </c>
      <c r="C596" s="156" t="s">
        <v>533</v>
      </c>
      <c r="D596" s="156" t="s">
        <v>529</v>
      </c>
    </row>
    <row r="597" spans="1:4" ht="25.5">
      <c r="A597" s="153">
        <f>IF((SUM('Разделы 1, 2'!Q73:Q73)&lt;=SUM('Разделы 1, 2'!P73:P73)),"","НЕВЕРНО!")</f>
      </c>
      <c r="B597" s="154">
        <v>35754</v>
      </c>
      <c r="C597" s="156" t="s">
        <v>1184</v>
      </c>
      <c r="D597" s="156" t="s">
        <v>529</v>
      </c>
    </row>
    <row r="598" spans="1:4" ht="25.5">
      <c r="A598" s="153">
        <f>IF((SUM('Разделы 1, 2'!Q74:Q74)&lt;=SUM('Разделы 1, 2'!P74:P74)),"","НЕВЕРНО!")</f>
      </c>
      <c r="B598" s="154">
        <v>35754</v>
      </c>
      <c r="C598" s="156" t="s">
        <v>1174</v>
      </c>
      <c r="D598" s="156" t="s">
        <v>529</v>
      </c>
    </row>
    <row r="599" spans="1:4" ht="25.5">
      <c r="A599" s="153">
        <f>IF((SUM('Разделы 1, 2'!Q75:Q75)&lt;=SUM('Разделы 1, 2'!P75:P75)),"","НЕВЕРНО!")</f>
      </c>
      <c r="B599" s="154">
        <v>35754</v>
      </c>
      <c r="C599" s="156" t="s">
        <v>570</v>
      </c>
      <c r="D599" s="156" t="s">
        <v>529</v>
      </c>
    </row>
    <row r="600" spans="1:4" ht="25.5">
      <c r="A600" s="153">
        <f>IF((SUM('Разделы 1, 2'!Q76:Q76)&lt;=SUM('Разделы 1, 2'!P76:P76)),"","НЕВЕРНО!")</f>
      </c>
      <c r="B600" s="154">
        <v>35754</v>
      </c>
      <c r="C600" s="156" t="s">
        <v>544</v>
      </c>
      <c r="D600" s="156" t="s">
        <v>529</v>
      </c>
    </row>
    <row r="601" spans="1:4" ht="25.5">
      <c r="A601" s="153">
        <f>IF((SUM('Разделы 1, 2'!Q77:Q77)&lt;=SUM('Разделы 1, 2'!P77:P77)),"","НЕВЕРНО!")</f>
      </c>
      <c r="B601" s="154">
        <v>35754</v>
      </c>
      <c r="C601" s="156" t="s">
        <v>1181</v>
      </c>
      <c r="D601" s="156" t="s">
        <v>529</v>
      </c>
    </row>
    <row r="602" spans="1:4" ht="25.5">
      <c r="A602" s="153">
        <f>IF((SUM('Разделы 1, 2'!Q78:Q78)&lt;=SUM('Разделы 1, 2'!P78:P78)),"","НЕВЕРНО!")</f>
      </c>
      <c r="B602" s="154">
        <v>35754</v>
      </c>
      <c r="C602" s="156" t="s">
        <v>581</v>
      </c>
      <c r="D602" s="156" t="s">
        <v>529</v>
      </c>
    </row>
    <row r="603" spans="1:4" ht="25.5">
      <c r="A603" s="153">
        <f>IF((SUM('Разделы 1, 2'!Q79:Q79)&lt;=SUM('Разделы 1, 2'!P79:P79)),"","НЕВЕРНО!")</f>
      </c>
      <c r="B603" s="154">
        <v>35754</v>
      </c>
      <c r="C603" s="156" t="s">
        <v>559</v>
      </c>
      <c r="D603" s="156" t="s">
        <v>529</v>
      </c>
    </row>
    <row r="604" spans="1:4" ht="25.5">
      <c r="A604" s="153">
        <f>IF((SUM('Разделы 1, 2'!Q80:Q80)&lt;=SUM('Разделы 1, 2'!P80:P80)),"","НЕВЕРНО!")</f>
      </c>
      <c r="B604" s="154">
        <v>35754</v>
      </c>
      <c r="C604" s="156" t="s">
        <v>1195</v>
      </c>
      <c r="D604" s="156" t="s">
        <v>529</v>
      </c>
    </row>
    <row r="605" spans="1:4" ht="25.5">
      <c r="A605" s="153">
        <f>IF((SUM('Разделы 1, 2'!Q81:Q81)&lt;=SUM('Разделы 1, 2'!P81:P81)),"","НЕВЕРНО!")</f>
      </c>
      <c r="B605" s="154">
        <v>35754</v>
      </c>
      <c r="C605" s="156" t="s">
        <v>578</v>
      </c>
      <c r="D605" s="156" t="s">
        <v>529</v>
      </c>
    </row>
    <row r="606" spans="1:4" ht="25.5">
      <c r="A606" s="153">
        <f>IF((SUM('Разделы 1, 2'!Q82:Q82)&lt;=SUM('Разделы 1, 2'!P82:P82)),"","НЕВЕРНО!")</f>
      </c>
      <c r="B606" s="154">
        <v>35754</v>
      </c>
      <c r="C606" s="156" t="s">
        <v>536</v>
      </c>
      <c r="D606" s="156" t="s">
        <v>529</v>
      </c>
    </row>
    <row r="607" spans="1:4" ht="25.5">
      <c r="A607" s="153">
        <f>IF((SUM('Разделы 1, 2'!Q83:Q83)&lt;=SUM('Разделы 1, 2'!P83:P83)),"","НЕВЕРНО!")</f>
      </c>
      <c r="B607" s="154">
        <v>35754</v>
      </c>
      <c r="C607" s="156" t="s">
        <v>546</v>
      </c>
      <c r="D607" s="156" t="s">
        <v>529</v>
      </c>
    </row>
    <row r="608" spans="1:4" ht="25.5">
      <c r="A608" s="153">
        <f>IF((SUM('Разделы 1, 2'!Q84:Q84)&lt;=SUM('Разделы 1, 2'!P84:P84)),"","НЕВЕРНО!")</f>
      </c>
      <c r="B608" s="154">
        <v>35754</v>
      </c>
      <c r="C608" s="156" t="s">
        <v>1178</v>
      </c>
      <c r="D608" s="156" t="s">
        <v>529</v>
      </c>
    </row>
    <row r="609" spans="1:4" ht="25.5">
      <c r="A609" s="153">
        <f>IF((SUM('Разделы 1, 2'!Q85:Q85)&lt;=SUM('Разделы 1, 2'!P85:P85)),"","НЕВЕРНО!")</f>
      </c>
      <c r="B609" s="154">
        <v>35754</v>
      </c>
      <c r="C609" s="156" t="s">
        <v>569</v>
      </c>
      <c r="D609" s="156" t="s">
        <v>529</v>
      </c>
    </row>
    <row r="610" spans="1:4" ht="25.5">
      <c r="A610" s="153">
        <f>IF((SUM('Разделы 1, 2'!Q86:Q86)&lt;=SUM('Разделы 1, 2'!P86:P86)),"","НЕВЕРНО!")</f>
      </c>
      <c r="B610" s="154">
        <v>35754</v>
      </c>
      <c r="C610" s="156" t="s">
        <v>540</v>
      </c>
      <c r="D610" s="156" t="s">
        <v>529</v>
      </c>
    </row>
    <row r="611" spans="1:4" ht="25.5">
      <c r="A611" s="153">
        <f>IF((SUM('Разделы 1, 2'!Q87:Q87)&lt;=SUM('Разделы 1, 2'!P87:P87)),"","НЕВЕРНО!")</f>
      </c>
      <c r="B611" s="154">
        <v>35754</v>
      </c>
      <c r="C611" s="156" t="s">
        <v>557</v>
      </c>
      <c r="D611" s="156" t="s">
        <v>529</v>
      </c>
    </row>
    <row r="612" spans="1:4" ht="25.5">
      <c r="A612" s="153">
        <f>IF((SUM('Разделы 1, 2'!Q88:Q88)&lt;=SUM('Разделы 1, 2'!P88:P88)),"","НЕВЕРНО!")</f>
      </c>
      <c r="B612" s="154">
        <v>35754</v>
      </c>
      <c r="C612" s="156" t="s">
        <v>1185</v>
      </c>
      <c r="D612" s="156" t="s">
        <v>529</v>
      </c>
    </row>
    <row r="613" spans="1:4" ht="25.5">
      <c r="A613" s="153">
        <f>IF((SUM('Разделы 1, 2'!Q89:Q89)&lt;=SUM('Разделы 1, 2'!P89:P89)),"","НЕВЕРНО!")</f>
      </c>
      <c r="B613" s="154">
        <v>35754</v>
      </c>
      <c r="C613" s="156" t="s">
        <v>584</v>
      </c>
      <c r="D613" s="156" t="s">
        <v>529</v>
      </c>
    </row>
    <row r="614" spans="1:4" ht="25.5">
      <c r="A614" s="153">
        <f>IF((SUM('Разделы 1, 2'!Q90:Q90)&lt;=SUM('Разделы 1, 2'!P90:P90)),"","НЕВЕРНО!")</f>
      </c>
      <c r="B614" s="154">
        <v>35754</v>
      </c>
      <c r="C614" s="156" t="s">
        <v>573</v>
      </c>
      <c r="D614" s="156" t="s">
        <v>529</v>
      </c>
    </row>
    <row r="615" spans="1:4" ht="25.5">
      <c r="A615" s="153">
        <f>IF((SUM('Разделы 1, 2'!Q91:Q91)&lt;=SUM('Разделы 1, 2'!P91:P91)),"","НЕВЕРНО!")</f>
      </c>
      <c r="B615" s="154">
        <v>35754</v>
      </c>
      <c r="C615" s="156" t="s">
        <v>531</v>
      </c>
      <c r="D615" s="156" t="s">
        <v>529</v>
      </c>
    </row>
    <row r="616" spans="1:4" ht="25.5">
      <c r="A616" s="153">
        <f>IF((SUM('Разделы 1, 2'!Q92:Q92)&lt;=SUM('Разделы 1, 2'!P92:P92)),"","НЕВЕРНО!")</f>
      </c>
      <c r="B616" s="154">
        <v>35754</v>
      </c>
      <c r="C616" s="156" t="s">
        <v>1183</v>
      </c>
      <c r="D616" s="156" t="s">
        <v>529</v>
      </c>
    </row>
    <row r="617" spans="1:4" ht="25.5">
      <c r="A617" s="153">
        <f>IF((SUM('Разделы 1, 2'!E97:E97)&lt;=SUM('Разделы 1, 2'!E96:E96)),"","НЕВЕРНО!")</f>
      </c>
      <c r="B617" s="154">
        <v>35756</v>
      </c>
      <c r="C617" s="156" t="s">
        <v>483</v>
      </c>
      <c r="D617" s="156" t="s">
        <v>1201</v>
      </c>
    </row>
    <row r="618" spans="1:4" ht="25.5">
      <c r="A618" s="153">
        <f>IF((SUM('Разделы 1, 2'!F97:F97)&lt;=SUM('Разделы 1, 2'!F96:F96)),"","НЕВЕРНО!")</f>
      </c>
      <c r="B618" s="154">
        <v>35756</v>
      </c>
      <c r="C618" s="156" t="s">
        <v>291</v>
      </c>
      <c r="D618" s="156" t="s">
        <v>1201</v>
      </c>
    </row>
    <row r="619" spans="1:4" ht="25.5">
      <c r="A619" s="153">
        <f>IF((SUM('Разделы 1, 2'!G97:G97)&lt;=SUM('Разделы 1, 2'!G96:G96)),"","НЕВЕРНО!")</f>
      </c>
      <c r="B619" s="154">
        <v>35756</v>
      </c>
      <c r="C619" s="156" t="s">
        <v>487</v>
      </c>
      <c r="D619" s="156" t="s">
        <v>1201</v>
      </c>
    </row>
    <row r="620" spans="1:4" ht="25.5">
      <c r="A620" s="153">
        <f>IF((SUM('Разделы 1, 2'!H97:H97)&lt;=SUM('Разделы 1, 2'!H96:H96)),"","НЕВЕРНО!")</f>
      </c>
      <c r="B620" s="154">
        <v>35756</v>
      </c>
      <c r="C620" s="156" t="s">
        <v>485</v>
      </c>
      <c r="D620" s="156" t="s">
        <v>1201</v>
      </c>
    </row>
    <row r="621" spans="1:4" ht="25.5">
      <c r="A621" s="153">
        <f>IF((SUM('Разделы 1, 2'!I97:I97)&lt;=SUM('Разделы 1, 2'!I96:I96)),"","НЕВЕРНО!")</f>
      </c>
      <c r="B621" s="154">
        <v>35756</v>
      </c>
      <c r="C621" s="156" t="s">
        <v>1204</v>
      </c>
      <c r="D621" s="156" t="s">
        <v>1201</v>
      </c>
    </row>
    <row r="622" spans="1:4" ht="25.5">
      <c r="A622" s="153">
        <f>IF((SUM('Разделы 1, 2'!J97:J97)&lt;=SUM('Разделы 1, 2'!J96:J96)),"","НЕВЕРНО!")</f>
      </c>
      <c r="B622" s="154">
        <v>35756</v>
      </c>
      <c r="C622" s="156" t="s">
        <v>290</v>
      </c>
      <c r="D622" s="156" t="s">
        <v>1201</v>
      </c>
    </row>
    <row r="623" spans="1:4" ht="25.5">
      <c r="A623" s="153">
        <f>IF((SUM('Разделы 1, 2'!K97:K97)&lt;=SUM('Разделы 1, 2'!K96:K96)),"","НЕВЕРНО!")</f>
      </c>
      <c r="B623" s="154">
        <v>35756</v>
      </c>
      <c r="C623" s="156" t="s">
        <v>486</v>
      </c>
      <c r="D623" s="156" t="s">
        <v>1201</v>
      </c>
    </row>
    <row r="624" spans="1:4" ht="25.5">
      <c r="A624" s="153">
        <f>IF((SUM('Разделы 1, 2'!L97:L97)&lt;=SUM('Разделы 1, 2'!L96:L96)),"","НЕВЕРНО!")</f>
      </c>
      <c r="B624" s="154">
        <v>35756</v>
      </c>
      <c r="C624" s="156" t="s">
        <v>482</v>
      </c>
      <c r="D624" s="156" t="s">
        <v>1201</v>
      </c>
    </row>
    <row r="625" spans="1:4" ht="25.5">
      <c r="A625" s="153">
        <f>IF((SUM('Разделы 1, 2'!M97:M97)&lt;=SUM('Разделы 1, 2'!M96:M96)),"","НЕВЕРНО!")</f>
      </c>
      <c r="B625" s="154">
        <v>35756</v>
      </c>
      <c r="C625" s="156" t="s">
        <v>1202</v>
      </c>
      <c r="D625" s="156" t="s">
        <v>1201</v>
      </c>
    </row>
    <row r="626" spans="1:4" ht="25.5">
      <c r="A626" s="153">
        <f>IF((SUM('Разделы 1, 2'!N97:N97)&lt;=SUM('Разделы 1, 2'!N96:N96)),"","НЕВЕРНО!")</f>
      </c>
      <c r="B626" s="154">
        <v>35756</v>
      </c>
      <c r="C626" s="156" t="s">
        <v>288</v>
      </c>
      <c r="D626" s="156" t="s">
        <v>1201</v>
      </c>
    </row>
    <row r="627" spans="1:4" ht="25.5">
      <c r="A627" s="153">
        <f>IF((SUM('Разделы 1, 2'!O97:O97)&lt;=SUM('Разделы 1, 2'!O96:O96)),"","НЕВЕРНО!")</f>
      </c>
      <c r="B627" s="154">
        <v>35756</v>
      </c>
      <c r="C627" s="156" t="s">
        <v>481</v>
      </c>
      <c r="D627" s="156" t="s">
        <v>1201</v>
      </c>
    </row>
    <row r="628" spans="1:4" ht="25.5">
      <c r="A628" s="153">
        <f>IF((SUM('Разделы 1, 2'!P97:P97)&lt;=SUM('Разделы 1, 2'!P96:P96)),"","НЕВЕРНО!")</f>
      </c>
      <c r="B628" s="154">
        <v>35756</v>
      </c>
      <c r="C628" s="156" t="s">
        <v>488</v>
      </c>
      <c r="D628" s="156" t="s">
        <v>1201</v>
      </c>
    </row>
    <row r="629" spans="1:4" ht="25.5">
      <c r="A629" s="153">
        <f>IF((SUM('Разделы 1, 2'!Q97:Q97)&lt;=SUM('Разделы 1, 2'!Q96:Q96)),"","НЕВЕРНО!")</f>
      </c>
      <c r="B629" s="154">
        <v>35756</v>
      </c>
      <c r="C629" s="156" t="s">
        <v>1200</v>
      </c>
      <c r="D629" s="156" t="s">
        <v>1201</v>
      </c>
    </row>
    <row r="630" spans="1:4" ht="25.5">
      <c r="A630" s="153">
        <f>IF((SUM('Разделы 1, 2'!R97:R97)&lt;=SUM('Разделы 1, 2'!R96:R96)),"","НЕВЕРНО!")</f>
      </c>
      <c r="B630" s="154">
        <v>35756</v>
      </c>
      <c r="C630" s="156" t="s">
        <v>289</v>
      </c>
      <c r="D630" s="156" t="s">
        <v>1201</v>
      </c>
    </row>
    <row r="631" spans="1:4" ht="25.5">
      <c r="A631" s="153">
        <f>IF((SUM('Разделы 1, 2'!S97:S97)&lt;=SUM('Разделы 1, 2'!S96:S96)),"","НЕВЕРНО!")</f>
      </c>
      <c r="B631" s="154">
        <v>35756</v>
      </c>
      <c r="C631" s="156" t="s">
        <v>292</v>
      </c>
      <c r="D631" s="156" t="s">
        <v>1201</v>
      </c>
    </row>
    <row r="632" spans="1:4" ht="25.5">
      <c r="A632" s="153">
        <f>IF((SUM('Разделы 1, 2'!T97:T97)&lt;=SUM('Разделы 1, 2'!T96:T96)),"","НЕВЕРНО!")</f>
      </c>
      <c r="B632" s="154">
        <v>35756</v>
      </c>
      <c r="C632" s="156" t="s">
        <v>484</v>
      </c>
      <c r="D632" s="156" t="s">
        <v>1201</v>
      </c>
    </row>
    <row r="633" spans="1:4" ht="25.5">
      <c r="A633" s="153">
        <f>IF((SUM('Разделы 1, 2'!U97:U97)&lt;=SUM('Разделы 1, 2'!U96:U96)),"","НЕВЕРНО!")</f>
      </c>
      <c r="B633" s="154">
        <v>35756</v>
      </c>
      <c r="C633" s="156" t="s">
        <v>1203</v>
      </c>
      <c r="D633" s="156" t="s">
        <v>1201</v>
      </c>
    </row>
    <row r="634" spans="1:4" ht="25.5">
      <c r="A634" s="153">
        <f>IF((SUM('Разделы 1, 2'!E99:E99)&lt;=SUM('Разделы 1, 2'!E98:E98)),"","НЕВЕРНО!")</f>
      </c>
      <c r="B634" s="154">
        <v>35757</v>
      </c>
      <c r="C634" s="156" t="s">
        <v>493</v>
      </c>
      <c r="D634" s="156" t="s">
        <v>490</v>
      </c>
    </row>
    <row r="635" spans="1:4" ht="25.5">
      <c r="A635" s="153">
        <f>IF((SUM('Разделы 1, 2'!F99:F99)&lt;=SUM('Разделы 1, 2'!F98:F98)),"","НЕВЕРНО!")</f>
      </c>
      <c r="B635" s="154">
        <v>35757</v>
      </c>
      <c r="C635" s="156" t="s">
        <v>496</v>
      </c>
      <c r="D635" s="156" t="s">
        <v>490</v>
      </c>
    </row>
    <row r="636" spans="1:4" ht="25.5">
      <c r="A636" s="153">
        <f>IF((SUM('Разделы 1, 2'!G99:G99)&lt;=SUM('Разделы 1, 2'!G98:G98)),"","НЕВЕРНО!")</f>
      </c>
      <c r="B636" s="154">
        <v>35757</v>
      </c>
      <c r="C636" s="156" t="s">
        <v>971</v>
      </c>
      <c r="D636" s="156" t="s">
        <v>490</v>
      </c>
    </row>
    <row r="637" spans="1:4" ht="25.5">
      <c r="A637" s="153">
        <f>IF((SUM('Разделы 1, 2'!H99:H99)&lt;=SUM('Разделы 1, 2'!H98:H98)),"","НЕВЕРНО!")</f>
      </c>
      <c r="B637" s="154">
        <v>35757</v>
      </c>
      <c r="C637" s="156" t="s">
        <v>967</v>
      </c>
      <c r="D637" s="156" t="s">
        <v>490</v>
      </c>
    </row>
    <row r="638" spans="1:4" ht="25.5">
      <c r="A638" s="153">
        <f>IF((SUM('Разделы 1, 2'!I99:I99)&lt;=SUM('Разделы 1, 2'!I98:I98)),"","НЕВЕРНО!")</f>
      </c>
      <c r="B638" s="154">
        <v>35757</v>
      </c>
      <c r="C638" s="156" t="s">
        <v>491</v>
      </c>
      <c r="D638" s="156" t="s">
        <v>490</v>
      </c>
    </row>
    <row r="639" spans="1:4" ht="25.5">
      <c r="A639" s="153">
        <f>IF((SUM('Разделы 1, 2'!J99:J99)&lt;=SUM('Разделы 1, 2'!J98:J98)),"","НЕВЕРНО!")</f>
      </c>
      <c r="B639" s="154">
        <v>35757</v>
      </c>
      <c r="C639" s="156" t="s">
        <v>495</v>
      </c>
      <c r="D639" s="156" t="s">
        <v>490</v>
      </c>
    </row>
    <row r="640" spans="1:4" ht="25.5">
      <c r="A640" s="153">
        <f>IF((SUM('Разделы 1, 2'!K99:K99)&lt;=SUM('Разделы 1, 2'!K98:K98)),"","НЕВЕРНО!")</f>
      </c>
      <c r="B640" s="154">
        <v>35757</v>
      </c>
      <c r="C640" s="156" t="s">
        <v>970</v>
      </c>
      <c r="D640" s="156" t="s">
        <v>490</v>
      </c>
    </row>
    <row r="641" spans="1:4" ht="25.5">
      <c r="A641" s="153">
        <f>IF((SUM('Разделы 1, 2'!L99:L99)&lt;=SUM('Разделы 1, 2'!L98:L98)),"","НЕВЕРНО!")</f>
      </c>
      <c r="B641" s="154">
        <v>35757</v>
      </c>
      <c r="C641" s="156" t="s">
        <v>968</v>
      </c>
      <c r="D641" s="156" t="s">
        <v>490</v>
      </c>
    </row>
    <row r="642" spans="1:4" ht="25.5">
      <c r="A642" s="153">
        <f>IF((SUM('Разделы 1, 2'!M99:M99)&lt;=SUM('Разделы 1, 2'!M98:M98)),"","НЕВЕРНО!")</f>
      </c>
      <c r="B642" s="154">
        <v>35757</v>
      </c>
      <c r="C642" s="156" t="s">
        <v>964</v>
      </c>
      <c r="D642" s="156" t="s">
        <v>490</v>
      </c>
    </row>
    <row r="643" spans="1:4" ht="25.5">
      <c r="A643" s="153">
        <f>IF((SUM('Разделы 1, 2'!N99:N99)&lt;=SUM('Разделы 1, 2'!N98:N98)),"","НЕВЕРНО!")</f>
      </c>
      <c r="B643" s="154">
        <v>35757</v>
      </c>
      <c r="C643" s="156" t="s">
        <v>489</v>
      </c>
      <c r="D643" s="156" t="s">
        <v>490</v>
      </c>
    </row>
    <row r="644" spans="1:4" ht="25.5">
      <c r="A644" s="153">
        <f>IF((SUM('Разделы 1, 2'!O99:O99)&lt;=SUM('Разделы 1, 2'!O98:O98)),"","НЕВЕРНО!")</f>
      </c>
      <c r="B644" s="154">
        <v>35757</v>
      </c>
      <c r="C644" s="156" t="s">
        <v>972</v>
      </c>
      <c r="D644" s="156" t="s">
        <v>490</v>
      </c>
    </row>
    <row r="645" spans="1:4" ht="25.5">
      <c r="A645" s="153">
        <f>IF((SUM('Разделы 1, 2'!P99:P99)&lt;=SUM('Разделы 1, 2'!P98:P98)),"","НЕВЕРНО!")</f>
      </c>
      <c r="B645" s="154">
        <v>35757</v>
      </c>
      <c r="C645" s="156" t="s">
        <v>966</v>
      </c>
      <c r="D645" s="156" t="s">
        <v>490</v>
      </c>
    </row>
    <row r="646" spans="1:4" ht="25.5">
      <c r="A646" s="153">
        <f>IF((SUM('Разделы 1, 2'!Q99:Q99)&lt;=SUM('Разделы 1, 2'!Q98:Q98)),"","НЕВЕРНО!")</f>
      </c>
      <c r="B646" s="154">
        <v>35757</v>
      </c>
      <c r="C646" s="156" t="s">
        <v>965</v>
      </c>
      <c r="D646" s="156" t="s">
        <v>490</v>
      </c>
    </row>
    <row r="647" spans="1:4" ht="25.5">
      <c r="A647" s="153">
        <f>IF((SUM('Разделы 1, 2'!R99:R99)&lt;=SUM('Разделы 1, 2'!R98:R98)),"","НЕВЕРНО!")</f>
      </c>
      <c r="B647" s="154">
        <v>35757</v>
      </c>
      <c r="C647" s="156" t="s">
        <v>494</v>
      </c>
      <c r="D647" s="156" t="s">
        <v>490</v>
      </c>
    </row>
    <row r="648" spans="1:4" ht="25.5">
      <c r="A648" s="153">
        <f>IF((SUM('Разделы 1, 2'!S99:S99)&lt;=SUM('Разделы 1, 2'!S98:S98)),"","НЕВЕРНО!")</f>
      </c>
      <c r="B648" s="154">
        <v>35757</v>
      </c>
      <c r="C648" s="156" t="s">
        <v>969</v>
      </c>
      <c r="D648" s="156" t="s">
        <v>490</v>
      </c>
    </row>
    <row r="649" spans="1:4" ht="25.5">
      <c r="A649" s="153">
        <f>IF((SUM('Разделы 1, 2'!T99:T99)&lt;=SUM('Разделы 1, 2'!T98:T98)),"","НЕВЕРНО!")</f>
      </c>
      <c r="B649" s="154">
        <v>35757</v>
      </c>
      <c r="C649" s="156" t="s">
        <v>492</v>
      </c>
      <c r="D649" s="156" t="s">
        <v>490</v>
      </c>
    </row>
    <row r="650" spans="1:4" ht="25.5">
      <c r="A650" s="153">
        <f>IF((SUM('Разделы 1, 2'!U99:U99)&lt;=SUM('Разделы 1, 2'!U98:U98)),"","НЕВЕРНО!")</f>
      </c>
      <c r="B650" s="154">
        <v>35757</v>
      </c>
      <c r="C650" s="156" t="s">
        <v>497</v>
      </c>
      <c r="D650" s="156" t="s">
        <v>490</v>
      </c>
    </row>
    <row r="651" spans="1:4" ht="25.5">
      <c r="A651" s="153">
        <f>IF((SUM('Разделы 3, 4'!D4:D4)&lt;=SUM('Разделы 1, 2'!F92:F92)),"","НЕВЕРНО!")</f>
      </c>
      <c r="B651" s="154">
        <v>35758</v>
      </c>
      <c r="C651" s="156" t="s">
        <v>973</v>
      </c>
      <c r="D651" s="156" t="s">
        <v>310</v>
      </c>
    </row>
    <row r="652" spans="1:4" ht="25.5">
      <c r="A652" s="153">
        <f>IF((SUM('Разделы 3, 4'!D16:D16)&lt;=SUM('Разделы 3, 4'!D15:D15)),"","НЕВЕРНО!")</f>
      </c>
      <c r="B652" s="154">
        <v>35759</v>
      </c>
      <c r="C652" s="156" t="s">
        <v>974</v>
      </c>
      <c r="D652" s="156" t="s">
        <v>975</v>
      </c>
    </row>
    <row r="653" spans="1:4" ht="12.75">
      <c r="A653" s="153">
        <f>IF((SUM('Разделы 3, 4'!D17:D17)=0),"","НЕВЕРНО!")</f>
      </c>
      <c r="B653" s="154">
        <v>35760</v>
      </c>
      <c r="C653" s="156" t="s">
        <v>976</v>
      </c>
      <c r="D653" s="156" t="s">
        <v>977</v>
      </c>
    </row>
    <row r="654" spans="1:4" ht="25.5">
      <c r="A654" s="153">
        <f>IF((SUM('Разделы 3, 4'!D21:D21)&lt;=SUM('Разделы 3, 4'!D20:D20)),"","НЕВЕРНО!")</f>
      </c>
      <c r="B654" s="154">
        <v>35761</v>
      </c>
      <c r="C654" s="156" t="s">
        <v>247</v>
      </c>
      <c r="D654" s="156" t="s">
        <v>248</v>
      </c>
    </row>
    <row r="655" spans="1:4" ht="25.5">
      <c r="A655" s="153">
        <f>IF((SUM('Разделы 3, 4'!D19:D19)&lt;=SUM('Разделы 3, 4'!D18:D18)),"","НЕВЕРНО!")</f>
      </c>
      <c r="B655" s="154">
        <v>35762</v>
      </c>
      <c r="C655" s="156" t="s">
        <v>249</v>
      </c>
      <c r="D655" s="156" t="s">
        <v>311</v>
      </c>
    </row>
    <row r="656" spans="1:4" ht="25.5">
      <c r="A656" s="153">
        <f>IF((SUM('Разделы 3, 4'!D26:D26)&lt;=SUM('Разделы 3, 4'!D25:D25)),"","НЕВЕРНО!")</f>
      </c>
      <c r="B656" s="154">
        <v>35763</v>
      </c>
      <c r="C656" s="156" t="s">
        <v>250</v>
      </c>
      <c r="D656" s="156" t="s">
        <v>251</v>
      </c>
    </row>
    <row r="657" spans="1:4" ht="25.5">
      <c r="A657" s="153">
        <f>IF((SUM('Разделы 3, 4'!D33:D35)&lt;=SUM('Разделы 1, 2'!H68:H68)),"","НЕВЕРНО!")</f>
      </c>
      <c r="B657" s="154">
        <v>35764</v>
      </c>
      <c r="C657" s="156" t="s">
        <v>252</v>
      </c>
      <c r="D657" s="156" t="s">
        <v>253</v>
      </c>
    </row>
    <row r="658" spans="1:4" ht="25.5">
      <c r="A658" s="153">
        <f>IF((SUM('Разделы 3, 4'!D38:D38)&lt;=SUM('Разделы 3, 4'!D37:D37)),"","НЕВЕРНО!")</f>
      </c>
      <c r="B658" s="154">
        <v>35767</v>
      </c>
      <c r="C658" s="156" t="s">
        <v>254</v>
      </c>
      <c r="D658" s="156" t="s">
        <v>255</v>
      </c>
    </row>
    <row r="659" spans="1:4" ht="25.5">
      <c r="A659" s="153">
        <f>IF((SUM('Разделы 3, 4'!H6:H11)=SUM('Разделы 1, 2'!K92:K92)),"","НЕВЕРНО!")</f>
      </c>
      <c r="B659" s="154">
        <v>35768</v>
      </c>
      <c r="C659" s="156" t="s">
        <v>347</v>
      </c>
      <c r="D659" s="156" t="s">
        <v>348</v>
      </c>
    </row>
    <row r="660" spans="1:4" ht="12.75">
      <c r="A660" s="153">
        <f>IF((SUM('Разделы 3, 4'!D44:D44)&gt;0),"","НЕВЕРНО!")</f>
      </c>
      <c r="B660" s="154">
        <v>35769</v>
      </c>
      <c r="C660" s="156" t="s">
        <v>351</v>
      </c>
      <c r="D660" s="156" t="s">
        <v>350</v>
      </c>
    </row>
    <row r="661" spans="1:4" ht="12.75">
      <c r="A661" s="153">
        <f>IF((SUM('Разделы 3, 4'!D45:D45)&gt;0),"","НЕВЕРНО!")</f>
      </c>
      <c r="B661" s="154">
        <v>35769</v>
      </c>
      <c r="C661" s="156" t="s">
        <v>349</v>
      </c>
      <c r="D661" s="156" t="s">
        <v>350</v>
      </c>
    </row>
    <row r="662" spans="1:5" ht="90">
      <c r="A662" s="153" t="str">
        <f>IF((SUM('Разделы 3, 4'!D27:D27)=0),"","НЕВЕРНО!")</f>
        <v>НЕВЕРНО!</v>
      </c>
      <c r="B662" s="154">
        <v>35770</v>
      </c>
      <c r="C662" s="156" t="s">
        <v>352</v>
      </c>
      <c r="D662" s="156" t="s">
        <v>353</v>
      </c>
      <c r="E662" s="165" t="s">
        <v>314</v>
      </c>
    </row>
    <row r="663" spans="1:4" ht="25.5">
      <c r="A663" s="153">
        <f>IF((SUM('Разделы 3, 4'!D18:D19)&lt;=SUM('Разделы 1, 2'!N92:N92)),"","НЕВЕРНО!")</f>
      </c>
      <c r="B663" s="154">
        <v>35772</v>
      </c>
      <c r="C663" s="156" t="s">
        <v>354</v>
      </c>
      <c r="D663" s="156" t="s">
        <v>355</v>
      </c>
    </row>
    <row r="664" spans="1:4" ht="38.25">
      <c r="A664" s="153">
        <f>IF((SUM('Разделы 3, 4'!D37:D37)&gt;=SUM('Разделы 1, 2'!F92:F92)+SUM('Разделы 3, 4'!D39:D39)+SUM('Разделы 3, 4'!D40:D40)),"","НЕВЕРНО!")</f>
      </c>
      <c r="B664" s="154">
        <v>35774</v>
      </c>
      <c r="C664" s="156" t="s">
        <v>356</v>
      </c>
      <c r="D664" s="156" t="s">
        <v>357</v>
      </c>
    </row>
    <row r="665" spans="1:4" ht="12.75">
      <c r="A665" s="153">
        <f>IF((SUM('Разделы 1, 2'!I10:I10)=0),"","НЕВЕРНО!")</f>
      </c>
      <c r="B665" s="154">
        <v>39143</v>
      </c>
      <c r="C665" s="156" t="s">
        <v>377</v>
      </c>
      <c r="D665" s="156" t="s">
        <v>378</v>
      </c>
    </row>
    <row r="666" spans="1:4" ht="12.75">
      <c r="A666" s="153">
        <f>IF((SUM('Разделы 1, 2'!I11:I11)=0),"","НЕВЕРНО!")</f>
      </c>
      <c r="B666" s="154">
        <v>39143</v>
      </c>
      <c r="C666" s="156" t="s">
        <v>379</v>
      </c>
      <c r="D666" s="156" t="s">
        <v>378</v>
      </c>
    </row>
    <row r="667" spans="1:4" ht="12.75">
      <c r="A667" s="153">
        <f>IF((SUM('Разделы 1, 2'!I13:I18)=0),"","НЕВЕРНО!")</f>
      </c>
      <c r="B667" s="154">
        <v>39144</v>
      </c>
      <c r="C667" s="156" t="s">
        <v>380</v>
      </c>
      <c r="D667" s="156" t="s">
        <v>381</v>
      </c>
    </row>
    <row r="668" spans="1:4" ht="12.75">
      <c r="A668" s="153">
        <f>IF((SUM('Разделы 1, 2'!I20:I20)=0),"","НЕВЕРНО!")</f>
      </c>
      <c r="B668" s="154">
        <v>39145</v>
      </c>
      <c r="C668" s="156" t="s">
        <v>382</v>
      </c>
      <c r="D668" s="156" t="s">
        <v>383</v>
      </c>
    </row>
    <row r="669" spans="1:4" ht="12.75">
      <c r="A669" s="153">
        <f>IF((SUM('Разделы 1, 2'!I21:I21)=0),"","НЕВЕРНО!")</f>
      </c>
      <c r="B669" s="154">
        <v>39145</v>
      </c>
      <c r="C669" s="156" t="s">
        <v>384</v>
      </c>
      <c r="D669" s="156" t="s">
        <v>383</v>
      </c>
    </row>
    <row r="670" spans="1:4" ht="12.75">
      <c r="A670" s="153">
        <f>IF((SUM('Разделы 1, 2'!I22:I22)=0),"","НЕВЕРНО!")</f>
      </c>
      <c r="B670" s="154">
        <v>39145</v>
      </c>
      <c r="C670" s="156" t="s">
        <v>385</v>
      </c>
      <c r="D670" s="156" t="s">
        <v>383</v>
      </c>
    </row>
    <row r="671" spans="1:4" ht="12.75">
      <c r="A671" s="153">
        <f>IF((SUM('Разделы 1, 2'!I23:I23)=0),"","НЕВЕРНО!")</f>
      </c>
      <c r="B671" s="154">
        <v>39145</v>
      </c>
      <c r="C671" s="156" t="s">
        <v>386</v>
      </c>
      <c r="D671" s="156" t="s">
        <v>383</v>
      </c>
    </row>
    <row r="672" spans="1:4" ht="12.75">
      <c r="A672" s="153">
        <f>IF((SUM('Разделы 1, 2'!I24:I24)=0),"","НЕВЕРНО!")</f>
      </c>
      <c r="B672" s="154">
        <v>39145</v>
      </c>
      <c r="C672" s="156" t="s">
        <v>387</v>
      </c>
      <c r="D672" s="156" t="s">
        <v>383</v>
      </c>
    </row>
    <row r="673" spans="1:4" ht="12.75">
      <c r="A673" s="153">
        <f>IF((SUM('Разделы 1, 2'!I25:I25)=0),"","НЕВЕРНО!")</f>
      </c>
      <c r="B673" s="154">
        <v>39145</v>
      </c>
      <c r="C673" s="156" t="s">
        <v>388</v>
      </c>
      <c r="D673" s="156" t="s">
        <v>383</v>
      </c>
    </row>
    <row r="674" spans="1:4" ht="12.75">
      <c r="A674" s="153">
        <f>IF((SUM('Разделы 1, 2'!I26:I26)=0),"","НЕВЕРНО!")</f>
      </c>
      <c r="B674" s="154">
        <v>39145</v>
      </c>
      <c r="C674" s="156" t="s">
        <v>389</v>
      </c>
      <c r="D674" s="156" t="s">
        <v>383</v>
      </c>
    </row>
    <row r="675" spans="1:4" ht="12.75">
      <c r="A675" s="153">
        <f>IF((SUM('Разделы 1, 2'!I27:I27)=0),"","НЕВЕРНО!")</f>
      </c>
      <c r="B675" s="154">
        <v>39145</v>
      </c>
      <c r="C675" s="156" t="s">
        <v>390</v>
      </c>
      <c r="D675" s="156" t="s">
        <v>383</v>
      </c>
    </row>
    <row r="676" spans="1:4" ht="12.75">
      <c r="A676" s="153">
        <f>IF((SUM('Разделы 1, 2'!I28:I28)=0),"","НЕВЕРНО!")</f>
      </c>
      <c r="B676" s="154">
        <v>39145</v>
      </c>
      <c r="C676" s="156" t="s">
        <v>391</v>
      </c>
      <c r="D676" s="156" t="s">
        <v>383</v>
      </c>
    </row>
    <row r="677" spans="1:4" ht="12.75">
      <c r="A677" s="153">
        <f>IF((SUM('Разделы 1, 2'!I29:I29)=0),"","НЕВЕРНО!")</f>
      </c>
      <c r="B677" s="154">
        <v>39145</v>
      </c>
      <c r="C677" s="156" t="s">
        <v>392</v>
      </c>
      <c r="D677" s="156" t="s">
        <v>383</v>
      </c>
    </row>
    <row r="678" spans="1:4" ht="12.75">
      <c r="A678" s="153">
        <f>IF((SUM('Разделы 1, 2'!I31:I31)=0),"","НЕВЕРНО!")</f>
      </c>
      <c r="B678" s="154">
        <v>39146</v>
      </c>
      <c r="C678" s="156" t="s">
        <v>393</v>
      </c>
      <c r="D678" s="156" t="s">
        <v>394</v>
      </c>
    </row>
    <row r="679" spans="1:4" ht="12.75">
      <c r="A679" s="153">
        <f>IF((SUM('Разделы 1, 2'!I32:I32)=0),"","НЕВЕРНО!")</f>
      </c>
      <c r="B679" s="154">
        <v>39146</v>
      </c>
      <c r="C679" s="156" t="s">
        <v>395</v>
      </c>
      <c r="D679" s="156" t="s">
        <v>394</v>
      </c>
    </row>
    <row r="680" spans="1:4" ht="12.75">
      <c r="A680" s="153">
        <f>IF((SUM('Разделы 1, 2'!I33:I33)=0),"","НЕВЕРНО!")</f>
      </c>
      <c r="B680" s="154">
        <v>39146</v>
      </c>
      <c r="C680" s="156" t="s">
        <v>396</v>
      </c>
      <c r="D680" s="156" t="s">
        <v>394</v>
      </c>
    </row>
    <row r="681" spans="1:4" ht="12.75">
      <c r="A681" s="153">
        <f>IF((SUM('Разделы 1, 2'!I34:I34)=0),"","НЕВЕРНО!")</f>
      </c>
      <c r="B681" s="154">
        <v>39146</v>
      </c>
      <c r="C681" s="156" t="s">
        <v>397</v>
      </c>
      <c r="D681" s="156" t="s">
        <v>394</v>
      </c>
    </row>
    <row r="682" spans="1:4" ht="12.75">
      <c r="A682" s="153">
        <f>IF((SUM('Разделы 1, 2'!I35:I35)=0),"","НЕВЕРНО!")</f>
      </c>
      <c r="B682" s="154">
        <v>39146</v>
      </c>
      <c r="C682" s="156" t="s">
        <v>398</v>
      </c>
      <c r="D682" s="156" t="s">
        <v>394</v>
      </c>
    </row>
    <row r="683" spans="1:4" ht="12.75">
      <c r="A683" s="153">
        <f>IF((SUM('Разделы 1, 2'!I36:I36)=0),"","НЕВЕРНО!")</f>
      </c>
      <c r="B683" s="154">
        <v>39146</v>
      </c>
      <c r="C683" s="156" t="s">
        <v>399</v>
      </c>
      <c r="D683" s="156" t="s">
        <v>394</v>
      </c>
    </row>
    <row r="684" spans="1:4" ht="12.75">
      <c r="A684" s="153">
        <f>IF((SUM('Разделы 1, 2'!I37:I37)=0),"","НЕВЕРНО!")</f>
      </c>
      <c r="B684" s="154">
        <v>39146</v>
      </c>
      <c r="C684" s="156" t="s">
        <v>400</v>
      </c>
      <c r="D684" s="156" t="s">
        <v>394</v>
      </c>
    </row>
    <row r="685" spans="1:4" ht="12.75">
      <c r="A685" s="153">
        <f>IF((SUM('Разделы 1, 2'!I38:I38)=0),"","НЕВЕРНО!")</f>
      </c>
      <c r="B685" s="154">
        <v>39146</v>
      </c>
      <c r="C685" s="156" t="s">
        <v>401</v>
      </c>
      <c r="D685" s="156" t="s">
        <v>394</v>
      </c>
    </row>
    <row r="686" spans="1:4" ht="12.75">
      <c r="A686" s="153">
        <f>IF((SUM('Разделы 1, 2'!I40:I40)=0),"","НЕВЕРНО!")</f>
      </c>
      <c r="B686" s="154">
        <v>39147</v>
      </c>
      <c r="C686" s="156" t="s">
        <v>402</v>
      </c>
      <c r="D686" s="156" t="s">
        <v>403</v>
      </c>
    </row>
    <row r="687" spans="1:4" ht="12.75">
      <c r="A687" s="153">
        <f>IF((SUM('Разделы 1, 2'!I41:I41)=0),"","НЕВЕРНО!")</f>
      </c>
      <c r="B687" s="154">
        <v>39147</v>
      </c>
      <c r="C687" s="156" t="s">
        <v>404</v>
      </c>
      <c r="D687" s="156" t="s">
        <v>403</v>
      </c>
    </row>
    <row r="688" spans="1:4" ht="12.75">
      <c r="A688" s="153">
        <f>IF((SUM('Разделы 1, 2'!I42:I42)=0),"","НЕВЕРНО!")</f>
      </c>
      <c r="B688" s="154">
        <v>39147</v>
      </c>
      <c r="C688" s="156" t="s">
        <v>405</v>
      </c>
      <c r="D688" s="156" t="s">
        <v>403</v>
      </c>
    </row>
    <row r="689" spans="1:4" ht="12.75">
      <c r="A689" s="153">
        <f>IF((SUM('Разделы 1, 2'!I43:I43)=0),"","НЕВЕРНО!")</f>
      </c>
      <c r="B689" s="154">
        <v>39147</v>
      </c>
      <c r="C689" s="156" t="s">
        <v>406</v>
      </c>
      <c r="D689" s="156" t="s">
        <v>403</v>
      </c>
    </row>
    <row r="690" spans="1:4" ht="12.75">
      <c r="A690" s="153">
        <f>IF((SUM('Разделы 1, 2'!I44:I44)=0),"","НЕВЕРНО!")</f>
      </c>
      <c r="B690" s="154">
        <v>39147</v>
      </c>
      <c r="C690" s="156" t="s">
        <v>407</v>
      </c>
      <c r="D690" s="156" t="s">
        <v>403</v>
      </c>
    </row>
    <row r="691" spans="1:4" ht="12.75">
      <c r="A691" s="153">
        <f>IF((SUM('Разделы 1, 2'!I45:I45)=0),"","НЕВЕРНО!")</f>
      </c>
      <c r="B691" s="154">
        <v>39147</v>
      </c>
      <c r="C691" s="156" t="s">
        <v>408</v>
      </c>
      <c r="D691" s="156" t="s">
        <v>403</v>
      </c>
    </row>
    <row r="692" spans="1:4" ht="12.75">
      <c r="A692" s="153">
        <f>IF((SUM('Разделы 1, 2'!I46:I46)=0),"","НЕВЕРНО!")</f>
      </c>
      <c r="B692" s="154">
        <v>39147</v>
      </c>
      <c r="C692" s="156" t="s">
        <v>409</v>
      </c>
      <c r="D692" s="156" t="s">
        <v>403</v>
      </c>
    </row>
    <row r="693" spans="1:4" ht="12.75">
      <c r="A693" s="153">
        <f>IF((SUM('Разделы 1, 2'!I47:I47)=0),"","НЕВЕРНО!")</f>
      </c>
      <c r="B693" s="154">
        <v>39147</v>
      </c>
      <c r="C693" s="156" t="s">
        <v>410</v>
      </c>
      <c r="D693" s="156" t="s">
        <v>403</v>
      </c>
    </row>
    <row r="694" spans="1:4" ht="12.75">
      <c r="A694" s="153">
        <f>IF((SUM('Разделы 1, 2'!I48:I48)=0),"","НЕВЕРНО!")</f>
      </c>
      <c r="B694" s="154">
        <v>39147</v>
      </c>
      <c r="C694" s="156" t="s">
        <v>411</v>
      </c>
      <c r="D694" s="156" t="s">
        <v>403</v>
      </c>
    </row>
    <row r="695" spans="1:4" ht="12.75">
      <c r="A695" s="153">
        <f>IF((SUM('Разделы 1, 2'!I49:I49)=0),"","НЕВЕРНО!")</f>
      </c>
      <c r="B695" s="154">
        <v>39147</v>
      </c>
      <c r="C695" s="156" t="s">
        <v>412</v>
      </c>
      <c r="D695" s="156" t="s">
        <v>403</v>
      </c>
    </row>
    <row r="696" spans="1:4" ht="12.75">
      <c r="A696" s="153">
        <f>IF((SUM('Разделы 1, 2'!I50:I50)=0),"","НЕВЕРНО!")</f>
      </c>
      <c r="B696" s="154">
        <v>39147</v>
      </c>
      <c r="C696" s="156" t="s">
        <v>413</v>
      </c>
      <c r="D696" s="156" t="s">
        <v>403</v>
      </c>
    </row>
    <row r="697" spans="1:4" ht="12.75">
      <c r="A697" s="153">
        <f>IF((SUM('Разделы 1, 2'!I51:I51)=0),"","НЕВЕРНО!")</f>
      </c>
      <c r="B697" s="154">
        <v>39147</v>
      </c>
      <c r="C697" s="156" t="s">
        <v>414</v>
      </c>
      <c r="D697" s="156" t="s">
        <v>403</v>
      </c>
    </row>
    <row r="698" spans="1:4" ht="12.75">
      <c r="A698" s="153">
        <f>IF((SUM('Разделы 1, 2'!I52:I52)=0),"","НЕВЕРНО!")</f>
      </c>
      <c r="B698" s="154">
        <v>39147</v>
      </c>
      <c r="C698" s="156" t="s">
        <v>415</v>
      </c>
      <c r="D698" s="156" t="s">
        <v>403</v>
      </c>
    </row>
    <row r="699" spans="1:4" ht="12.75">
      <c r="A699" s="153">
        <f>IF((SUM('Разделы 1, 2'!I53:I53)=0),"","НЕВЕРНО!")</f>
      </c>
      <c r="B699" s="154">
        <v>39147</v>
      </c>
      <c r="C699" s="156" t="s">
        <v>416</v>
      </c>
      <c r="D699" s="156" t="s">
        <v>403</v>
      </c>
    </row>
    <row r="700" spans="1:4" ht="12.75">
      <c r="A700" s="153">
        <f>IF((SUM('Разделы 1, 2'!I54:I54)=0),"","НЕВЕРНО!")</f>
      </c>
      <c r="B700" s="154">
        <v>39147</v>
      </c>
      <c r="C700" s="156" t="s">
        <v>417</v>
      </c>
      <c r="D700" s="156" t="s">
        <v>403</v>
      </c>
    </row>
    <row r="701" spans="1:4" ht="12.75">
      <c r="A701" s="153">
        <f>IF((SUM('Разделы 1, 2'!I55:I55)=0),"","НЕВЕРНО!")</f>
      </c>
      <c r="B701" s="154">
        <v>39147</v>
      </c>
      <c r="C701" s="156" t="s">
        <v>15</v>
      </c>
      <c r="D701" s="156" t="s">
        <v>403</v>
      </c>
    </row>
    <row r="702" spans="1:4" ht="12.75">
      <c r="A702" s="153">
        <f>IF((SUM('Разделы 1, 2'!I56:I56)=0),"","НЕВЕРНО!")</f>
      </c>
      <c r="B702" s="154">
        <v>39147</v>
      </c>
      <c r="C702" s="156" t="s">
        <v>418</v>
      </c>
      <c r="D702" s="156" t="s">
        <v>403</v>
      </c>
    </row>
    <row r="703" spans="1:4" ht="12.75">
      <c r="A703" s="153">
        <f>IF((SUM('Разделы 1, 2'!I57:I57)=0),"","НЕВЕРНО!")</f>
      </c>
      <c r="B703" s="154">
        <v>39147</v>
      </c>
      <c r="C703" s="156" t="s">
        <v>419</v>
      </c>
      <c r="D703" s="156" t="s">
        <v>403</v>
      </c>
    </row>
    <row r="704" spans="1:4" ht="12.75">
      <c r="A704" s="153">
        <f>IF((SUM('Разделы 1, 2'!I58:I58)=0),"","НЕВЕРНО!")</f>
      </c>
      <c r="B704" s="154">
        <v>39147</v>
      </c>
      <c r="C704" s="156" t="s">
        <v>420</v>
      </c>
      <c r="D704" s="156" t="s">
        <v>403</v>
      </c>
    </row>
    <row r="705" spans="1:4" ht="12.75">
      <c r="A705" s="153">
        <f>IF((SUM('Разделы 1, 2'!I59:I59)=0),"","НЕВЕРНО!")</f>
      </c>
      <c r="B705" s="154">
        <v>39147</v>
      </c>
      <c r="C705" s="156" t="s">
        <v>421</v>
      </c>
      <c r="D705" s="156" t="s">
        <v>403</v>
      </c>
    </row>
    <row r="706" spans="1:4" ht="12.75">
      <c r="A706" s="153">
        <f>IF((SUM('Разделы 1, 2'!I60:I60)=0),"","НЕВЕРНО!")</f>
      </c>
      <c r="B706" s="154">
        <v>39147</v>
      </c>
      <c r="C706" s="156" t="s">
        <v>422</v>
      </c>
      <c r="D706" s="156" t="s">
        <v>403</v>
      </c>
    </row>
    <row r="707" spans="1:4" ht="12.75">
      <c r="A707" s="153">
        <f>IF((SUM('Разделы 1, 2'!I61:I61)=0),"","НЕВЕРНО!")</f>
      </c>
      <c r="B707" s="154">
        <v>39147</v>
      </c>
      <c r="C707" s="156" t="s">
        <v>423</v>
      </c>
      <c r="D707" s="156" t="s">
        <v>403</v>
      </c>
    </row>
    <row r="708" spans="1:4" ht="12.75">
      <c r="A708" s="153">
        <f>IF((SUM('Разделы 1, 2'!I62:I62)=0),"","НЕВЕРНО!")</f>
      </c>
      <c r="B708" s="154">
        <v>39147</v>
      </c>
      <c r="C708" s="156" t="s">
        <v>424</v>
      </c>
      <c r="D708" s="156" t="s">
        <v>403</v>
      </c>
    </row>
    <row r="709" spans="1:4" ht="12.75">
      <c r="A709" s="153">
        <f>IF((SUM('Разделы 1, 2'!I63:I63)=0),"","НЕВЕРНО!")</f>
      </c>
      <c r="B709" s="154">
        <v>39147</v>
      </c>
      <c r="C709" s="156" t="s">
        <v>425</v>
      </c>
      <c r="D709" s="156" t="s">
        <v>403</v>
      </c>
    </row>
    <row r="710" spans="1:4" ht="12.75">
      <c r="A710" s="153">
        <f>IF((SUM('Разделы 1, 2'!I64:I64)=0),"","НЕВЕРНО!")</f>
      </c>
      <c r="B710" s="154">
        <v>39147</v>
      </c>
      <c r="C710" s="156" t="s">
        <v>426</v>
      </c>
      <c r="D710" s="156" t="s">
        <v>403</v>
      </c>
    </row>
    <row r="711" spans="1:4" ht="12.75">
      <c r="A711" s="153">
        <f>IF((SUM('Разделы 1, 2'!I65:I65)=0),"","НЕВЕРНО!")</f>
      </c>
      <c r="B711" s="154">
        <v>39147</v>
      </c>
      <c r="C711" s="156" t="s">
        <v>427</v>
      </c>
      <c r="D711" s="156" t="s">
        <v>403</v>
      </c>
    </row>
    <row r="712" spans="1:5" ht="93.75">
      <c r="A712" s="153" t="str">
        <f>IF((SUM('Разделы 1, 2'!I66:I66)=0),"","НЕВЕРНО!")</f>
        <v>НЕВЕРНО!</v>
      </c>
      <c r="B712" s="154">
        <v>39147</v>
      </c>
      <c r="C712" s="156" t="s">
        <v>428</v>
      </c>
      <c r="D712" s="156" t="s">
        <v>403</v>
      </c>
      <c r="E712" s="161" t="s">
        <v>1099</v>
      </c>
    </row>
    <row r="713" spans="1:4" ht="12.75">
      <c r="A713" s="153">
        <f>IF((SUM('Разделы 1, 2'!I68:I68)=0),"","НЕВЕРНО!")</f>
      </c>
      <c r="B713" s="154">
        <v>39148</v>
      </c>
      <c r="C713" s="156" t="s">
        <v>35</v>
      </c>
      <c r="D713" s="156" t="s">
        <v>429</v>
      </c>
    </row>
    <row r="714" spans="1:4" ht="12.75">
      <c r="A714" s="153">
        <f>IF((SUM('Разделы 1, 2'!I69:I69)=0),"","НЕВЕРНО!")</f>
      </c>
      <c r="B714" s="154">
        <v>39148</v>
      </c>
      <c r="C714" s="156" t="s">
        <v>47</v>
      </c>
      <c r="D714" s="156" t="s">
        <v>429</v>
      </c>
    </row>
    <row r="715" spans="1:4" ht="12.75">
      <c r="A715" s="153">
        <f>IF((SUM('Разделы 1, 2'!I70:I70)=0),"","НЕВЕРНО!")</f>
      </c>
      <c r="B715" s="154">
        <v>39148</v>
      </c>
      <c r="C715" s="156" t="s">
        <v>31</v>
      </c>
      <c r="D715" s="156" t="s">
        <v>429</v>
      </c>
    </row>
    <row r="716" spans="1:4" ht="12.75">
      <c r="A716" s="153">
        <f>IF((SUM('Разделы 1, 2'!I71:I71)=0),"","НЕВЕРНО!")</f>
      </c>
      <c r="B716" s="154">
        <v>39148</v>
      </c>
      <c r="C716" s="156" t="s">
        <v>40</v>
      </c>
      <c r="D716" s="156" t="s">
        <v>429</v>
      </c>
    </row>
    <row r="717" spans="1:4" ht="12.75">
      <c r="A717" s="153">
        <f>IF((SUM('Разделы 1, 2'!I72:I72)=0),"","НЕВЕРНО!")</f>
      </c>
      <c r="B717" s="154">
        <v>39148</v>
      </c>
      <c r="C717" s="156" t="s">
        <v>37</v>
      </c>
      <c r="D717" s="156" t="s">
        <v>429</v>
      </c>
    </row>
    <row r="718" spans="1:4" ht="12.75">
      <c r="A718" s="153">
        <f>IF((SUM('Разделы 1, 2'!I73:I73)=0),"","НЕВЕРНО!")</f>
      </c>
      <c r="B718" s="154">
        <v>39148</v>
      </c>
      <c r="C718" s="156" t="s">
        <v>49</v>
      </c>
      <c r="D718" s="156" t="s">
        <v>429</v>
      </c>
    </row>
    <row r="719" spans="1:4" ht="12.75">
      <c r="A719" s="153">
        <f>IF((SUM('Разделы 1, 2'!I74:I74)=0),"","НЕВЕРНО!")</f>
      </c>
      <c r="B719" s="154">
        <v>39148</v>
      </c>
      <c r="C719" s="156" t="s">
        <v>28</v>
      </c>
      <c r="D719" s="156" t="s">
        <v>429</v>
      </c>
    </row>
    <row r="720" spans="1:4" ht="12.75">
      <c r="A720" s="153">
        <f>IF((SUM('Разделы 1, 2'!I75:I75)=0),"","НЕВЕРНО!")</f>
      </c>
      <c r="B720" s="154">
        <v>39148</v>
      </c>
      <c r="C720" s="156" t="s">
        <v>39</v>
      </c>
      <c r="D720" s="156" t="s">
        <v>429</v>
      </c>
    </row>
    <row r="721" spans="1:4" ht="12.75">
      <c r="A721" s="153">
        <f>IF((SUM('Разделы 1, 2'!I76:I76)=0),"","НЕВЕРНО!")</f>
      </c>
      <c r="B721" s="154">
        <v>39148</v>
      </c>
      <c r="C721" s="156" t="s">
        <v>42</v>
      </c>
      <c r="D721" s="156" t="s">
        <v>429</v>
      </c>
    </row>
    <row r="722" spans="1:4" ht="12.75">
      <c r="A722" s="153">
        <f>IF((SUM('Разделы 1, 2'!I77:I77)=0),"","НЕВЕРНО!")</f>
      </c>
      <c r="B722" s="154">
        <v>39148</v>
      </c>
      <c r="C722" s="156" t="s">
        <v>45</v>
      </c>
      <c r="D722" s="156" t="s">
        <v>429</v>
      </c>
    </row>
    <row r="723" spans="1:4" ht="12.75">
      <c r="A723" s="153">
        <f>IF((SUM('Разделы 1, 2'!I78:I78)=0),"","НЕВЕРНО!")</f>
      </c>
      <c r="B723" s="154">
        <v>39148</v>
      </c>
      <c r="C723" s="156" t="s">
        <v>29</v>
      </c>
      <c r="D723" s="156" t="s">
        <v>429</v>
      </c>
    </row>
    <row r="724" spans="1:4" ht="12.75">
      <c r="A724" s="153">
        <f>IF((SUM('Разделы 1, 2'!I79:I79)=0),"","НЕВЕРНО!")</f>
      </c>
      <c r="B724" s="154">
        <v>39148</v>
      </c>
      <c r="C724" s="156" t="s">
        <v>27</v>
      </c>
      <c r="D724" s="156" t="s">
        <v>429</v>
      </c>
    </row>
    <row r="725" spans="1:4" ht="12.75">
      <c r="A725" s="153">
        <f>IF((SUM('Разделы 1, 2'!I80:I80)=0),"","НЕВЕРНО!")</f>
      </c>
      <c r="B725" s="154">
        <v>39148</v>
      </c>
      <c r="C725" s="156" t="s">
        <v>43</v>
      </c>
      <c r="D725" s="156" t="s">
        <v>429</v>
      </c>
    </row>
    <row r="726" spans="1:4" ht="12.75">
      <c r="A726" s="153">
        <f>IF((SUM('Разделы 1, 2'!I81:I81)=0),"","НЕВЕРНО!")</f>
      </c>
      <c r="B726" s="154">
        <v>39148</v>
      </c>
      <c r="C726" s="156" t="s">
        <v>44</v>
      </c>
      <c r="D726" s="156" t="s">
        <v>429</v>
      </c>
    </row>
    <row r="727" spans="1:4" ht="12.75">
      <c r="A727" s="153">
        <f>IF((SUM('Разделы 1, 2'!I82:I82)=0),"","НЕВЕРНО!")</f>
      </c>
      <c r="B727" s="154">
        <v>39148</v>
      </c>
      <c r="C727" s="156" t="s">
        <v>32</v>
      </c>
      <c r="D727" s="156" t="s">
        <v>429</v>
      </c>
    </row>
    <row r="728" spans="1:4" ht="12.75">
      <c r="A728" s="153">
        <f>IF((SUM('Разделы 1, 2'!I83:I83)=0),"","НЕВЕРНО!")</f>
      </c>
      <c r="B728" s="154">
        <v>39148</v>
      </c>
      <c r="C728" s="156" t="s">
        <v>36</v>
      </c>
      <c r="D728" s="156" t="s">
        <v>429</v>
      </c>
    </row>
    <row r="729" spans="1:4" ht="12.75">
      <c r="A729" s="153">
        <f>IF((SUM('Разделы 1, 2'!I84:I84)=0),"","НЕВЕРНО!")</f>
      </c>
      <c r="B729" s="154">
        <v>39148</v>
      </c>
      <c r="C729" s="156" t="s">
        <v>48</v>
      </c>
      <c r="D729" s="156" t="s">
        <v>429</v>
      </c>
    </row>
    <row r="730" spans="1:4" ht="12.75">
      <c r="A730" s="153">
        <f>IF((SUM('Разделы 1, 2'!I85:I85)=0),"","НЕВЕРНО!")</f>
      </c>
      <c r="B730" s="154">
        <v>39148</v>
      </c>
      <c r="C730" s="156" t="s">
        <v>25</v>
      </c>
      <c r="D730" s="156" t="s">
        <v>429</v>
      </c>
    </row>
    <row r="731" spans="1:4" ht="12.75">
      <c r="A731" s="153">
        <f>IF((SUM('Разделы 1, 2'!I86:I86)=0),"","НЕВЕРНО!")</f>
      </c>
      <c r="B731" s="154">
        <v>39148</v>
      </c>
      <c r="C731" s="156" t="s">
        <v>41</v>
      </c>
      <c r="D731" s="156" t="s">
        <v>429</v>
      </c>
    </row>
    <row r="732" spans="1:4" ht="12.75">
      <c r="A732" s="153">
        <f>IF((SUM('Разделы 1, 2'!I87:I87)=0),"","НЕВЕРНО!")</f>
      </c>
      <c r="B732" s="154">
        <v>39148</v>
      </c>
      <c r="C732" s="156" t="s">
        <v>34</v>
      </c>
      <c r="D732" s="156" t="s">
        <v>429</v>
      </c>
    </row>
    <row r="733" spans="1:4" ht="12.75">
      <c r="A733" s="153">
        <f>IF((SUM('Разделы 1, 2'!I88:I88)=0),"","НЕВЕРНО!")</f>
      </c>
      <c r="B733" s="154">
        <v>39148</v>
      </c>
      <c r="C733" s="156" t="s">
        <v>46</v>
      </c>
      <c r="D733" s="156" t="s">
        <v>429</v>
      </c>
    </row>
    <row r="734" spans="1:4" ht="12.75">
      <c r="A734" s="153">
        <f>IF((SUM('Разделы 1, 2'!I89:I89)=0),"","НЕВЕРНО!")</f>
      </c>
      <c r="B734" s="154">
        <v>39148</v>
      </c>
      <c r="C734" s="156" t="s">
        <v>30</v>
      </c>
      <c r="D734" s="156" t="s">
        <v>429</v>
      </c>
    </row>
    <row r="735" spans="1:4" ht="12.75">
      <c r="A735" s="153">
        <f>IF((SUM('Разделы 1, 2'!I90:I90)=0),"","НЕВЕРНО!")</f>
      </c>
      <c r="B735" s="154">
        <v>39148</v>
      </c>
      <c r="C735" s="156" t="s">
        <v>38</v>
      </c>
      <c r="D735" s="156" t="s">
        <v>429</v>
      </c>
    </row>
    <row r="736" spans="1:4" ht="12.75">
      <c r="A736" s="153">
        <f>IF((SUM('Разделы 1, 2'!I91:I91)=0),"","НЕВЕРНО!")</f>
      </c>
      <c r="B736" s="154">
        <v>39148</v>
      </c>
      <c r="C736" s="156" t="s">
        <v>33</v>
      </c>
      <c r="D736" s="156" t="s">
        <v>429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83"/>
  <sheetViews>
    <sheetView workbookViewId="0" topLeftCell="A1">
      <pane ySplit="1" topLeftCell="BM74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13.140625" style="159" customWidth="1"/>
    <col min="2" max="2" width="15.7109375" style="121" customWidth="1"/>
    <col min="3" max="3" width="35.421875" style="93" customWidth="1"/>
    <col min="4" max="4" width="44.7109375" style="93" customWidth="1"/>
    <col min="5" max="5" width="84.28125" style="92" customWidth="1"/>
    <col min="6" max="16384" width="9.140625" style="79" customWidth="1"/>
  </cols>
  <sheetData>
    <row r="1" spans="1:5" ht="13.5" thickBot="1">
      <c r="A1" s="143" t="s">
        <v>924</v>
      </c>
      <c r="B1" s="144" t="s">
        <v>925</v>
      </c>
      <c r="C1" s="145" t="s">
        <v>926</v>
      </c>
      <c r="D1" s="145" t="s">
        <v>927</v>
      </c>
      <c r="E1" s="146" t="s">
        <v>1173</v>
      </c>
    </row>
    <row r="2" spans="1:5" ht="12.75">
      <c r="A2" s="157">
        <f>IF((SUM('Разделы 1, 2'!S18:S18)=0),"","НЕВЕРНО!")</f>
      </c>
      <c r="B2" s="147">
        <v>35741</v>
      </c>
      <c r="C2" s="148" t="s">
        <v>358</v>
      </c>
      <c r="D2" s="148" t="s">
        <v>359</v>
      </c>
      <c r="E2" s="125"/>
    </row>
    <row r="3" spans="1:5" ht="51">
      <c r="A3" s="158" t="str">
        <f>IF((SUM('Разделы 1, 2'!S41:S41)=0),"","НЕВЕРНО!")</f>
        <v>НЕВЕРНО!</v>
      </c>
      <c r="B3" s="149">
        <v>35742</v>
      </c>
      <c r="C3" s="150" t="s">
        <v>362</v>
      </c>
      <c r="D3" s="150" t="s">
        <v>361</v>
      </c>
      <c r="E3" s="160" t="s">
        <v>274</v>
      </c>
    </row>
    <row r="4" spans="1:5" ht="12.75">
      <c r="A4" s="158">
        <f>IF((SUM('Разделы 1, 2'!S42:S42)=0),"","НЕВЕРНО!")</f>
      </c>
      <c r="B4" s="149">
        <v>35742</v>
      </c>
      <c r="C4" s="150" t="s">
        <v>360</v>
      </c>
      <c r="D4" s="150" t="s">
        <v>361</v>
      </c>
      <c r="E4" s="126"/>
    </row>
    <row r="5" spans="1:5" ht="12.75">
      <c r="A5" s="158">
        <f>IF((SUM('Разделы 1, 2'!S69:S69)=0),"","НЕВЕРНО!")</f>
      </c>
      <c r="B5" s="149">
        <v>35743</v>
      </c>
      <c r="C5" s="150" t="s">
        <v>363</v>
      </c>
      <c r="D5" s="150" t="s">
        <v>364</v>
      </c>
      <c r="E5" s="126"/>
    </row>
    <row r="6" spans="1:5" ht="12.75">
      <c r="A6" s="158">
        <f>IF((SUM('Разделы 1, 2'!T76:T76)=0),"","НЕВЕРНО!")</f>
      </c>
      <c r="B6" s="149">
        <v>35744</v>
      </c>
      <c r="C6" s="150" t="s">
        <v>372</v>
      </c>
      <c r="D6" s="150" t="s">
        <v>366</v>
      </c>
      <c r="E6" s="126"/>
    </row>
    <row r="7" spans="1:5" ht="12.75">
      <c r="A7" s="158">
        <f>IF((SUM('Разделы 1, 2'!T77:T77)=0),"","НЕВЕРНО!")</f>
      </c>
      <c r="B7" s="149">
        <v>35744</v>
      </c>
      <c r="C7" s="150" t="s">
        <v>235</v>
      </c>
      <c r="D7" s="150" t="s">
        <v>366</v>
      </c>
      <c r="E7" s="126"/>
    </row>
    <row r="8" spans="1:5" ht="12.75">
      <c r="A8" s="158">
        <f>IF((SUM('Разделы 1, 2'!T78:T78)=0),"","НЕВЕРНО!")</f>
      </c>
      <c r="B8" s="149">
        <v>35744</v>
      </c>
      <c r="C8" s="150" t="s">
        <v>437</v>
      </c>
      <c r="D8" s="150" t="s">
        <v>366</v>
      </c>
      <c r="E8" s="126"/>
    </row>
    <row r="9" spans="1:5" ht="12.75">
      <c r="A9" s="158">
        <f>IF((SUM('Разделы 1, 2'!T79:T79)=0),"","НЕВЕРНО!")</f>
      </c>
      <c r="B9" s="149">
        <v>35744</v>
      </c>
      <c r="C9" s="150" t="s">
        <v>370</v>
      </c>
      <c r="D9" s="150" t="s">
        <v>366</v>
      </c>
      <c r="E9" s="126"/>
    </row>
    <row r="10" spans="1:5" ht="12.75">
      <c r="A10" s="158">
        <f>IF((SUM('Разделы 1, 2'!T80:T80)=0),"","НЕВЕРНО!")</f>
      </c>
      <c r="B10" s="149">
        <v>35744</v>
      </c>
      <c r="C10" s="150" t="s">
        <v>374</v>
      </c>
      <c r="D10" s="150" t="s">
        <v>366</v>
      </c>
      <c r="E10" s="126"/>
    </row>
    <row r="11" spans="1:5" ht="12.75">
      <c r="A11" s="158">
        <f>IF((SUM('Разделы 1, 2'!T81:T81)=0),"","НЕВЕРНО!")</f>
      </c>
      <c r="B11" s="149">
        <v>35744</v>
      </c>
      <c r="C11" s="150" t="s">
        <v>433</v>
      </c>
      <c r="D11" s="150" t="s">
        <v>366</v>
      </c>
      <c r="E11" s="126"/>
    </row>
    <row r="12" spans="1:5" ht="12.75">
      <c r="A12" s="158">
        <f>IF((SUM('Разделы 1, 2'!T82:T82)=0),"","НЕВЕРНО!")</f>
      </c>
      <c r="B12" s="149">
        <v>35744</v>
      </c>
      <c r="C12" s="150" t="s">
        <v>435</v>
      </c>
      <c r="D12" s="150" t="s">
        <v>366</v>
      </c>
      <c r="E12" s="126"/>
    </row>
    <row r="13" spans="1:5" ht="12.75">
      <c r="A13" s="158">
        <f>IF((SUM('Разделы 1, 2'!T83:T83)=0),"","НЕВЕРНО!")</f>
      </c>
      <c r="B13" s="149">
        <v>35744</v>
      </c>
      <c r="C13" s="150" t="s">
        <v>368</v>
      </c>
      <c r="D13" s="150" t="s">
        <v>366</v>
      </c>
      <c r="E13" s="126"/>
    </row>
    <row r="14" spans="1:5" ht="12.75">
      <c r="A14" s="158">
        <f>IF((SUM('Разделы 1, 2'!T84:T84)=0),"","НЕВЕРНО!")</f>
      </c>
      <c r="B14" s="149">
        <v>35744</v>
      </c>
      <c r="C14" s="150" t="s">
        <v>373</v>
      </c>
      <c r="D14" s="150" t="s">
        <v>366</v>
      </c>
      <c r="E14" s="126"/>
    </row>
    <row r="15" spans="1:5" ht="12.75">
      <c r="A15" s="158">
        <f>IF((SUM('Разделы 1, 2'!T85:T85)=0),"","НЕВЕРНО!")</f>
      </c>
      <c r="B15" s="149">
        <v>35744</v>
      </c>
      <c r="C15" s="150" t="s">
        <v>432</v>
      </c>
      <c r="D15" s="150" t="s">
        <v>366</v>
      </c>
      <c r="E15" s="126"/>
    </row>
    <row r="16" spans="1:5" ht="12.75">
      <c r="A16" s="158">
        <f>IF((SUM('Разделы 1, 2'!T86:T86)=0),"","НЕВЕРНО!")</f>
      </c>
      <c r="B16" s="149">
        <v>35744</v>
      </c>
      <c r="C16" s="150" t="s">
        <v>365</v>
      </c>
      <c r="D16" s="150" t="s">
        <v>366</v>
      </c>
      <c r="E16" s="126"/>
    </row>
    <row r="17" spans="1:5" ht="12.75">
      <c r="A17" s="158">
        <f>IF((SUM('Разделы 1, 2'!T87:T87)=0),"","НЕВЕРНО!")</f>
      </c>
      <c r="B17" s="149">
        <v>35744</v>
      </c>
      <c r="C17" s="150" t="s">
        <v>369</v>
      </c>
      <c r="D17" s="150" t="s">
        <v>366</v>
      </c>
      <c r="E17" s="126"/>
    </row>
    <row r="18" spans="1:5" ht="12.75">
      <c r="A18" s="158">
        <f>IF((SUM('Разделы 1, 2'!T88:T88)=0),"","НЕВЕРНО!")</f>
      </c>
      <c r="B18" s="149">
        <v>35744</v>
      </c>
      <c r="C18" s="150" t="s">
        <v>434</v>
      </c>
      <c r="D18" s="150" t="s">
        <v>366</v>
      </c>
      <c r="E18" s="126"/>
    </row>
    <row r="19" spans="1:5" ht="12.75">
      <c r="A19" s="158">
        <f>IF((SUM('Разделы 1, 2'!T89:T89)=0),"","НЕВЕРНО!")</f>
      </c>
      <c r="B19" s="149">
        <v>35744</v>
      </c>
      <c r="C19" s="150" t="s">
        <v>436</v>
      </c>
      <c r="D19" s="150" t="s">
        <v>366</v>
      </c>
      <c r="E19" s="126"/>
    </row>
    <row r="20" spans="1:5" ht="12.75">
      <c r="A20" s="158">
        <f>IF((SUM('Разделы 1, 2'!T90:T90)=0),"","НЕВЕРНО!")</f>
      </c>
      <c r="B20" s="149">
        <v>35744</v>
      </c>
      <c r="C20" s="150" t="s">
        <v>367</v>
      </c>
      <c r="D20" s="150" t="s">
        <v>366</v>
      </c>
      <c r="E20" s="126"/>
    </row>
    <row r="21" spans="1:5" ht="12.75">
      <c r="A21" s="158">
        <f>IF((SUM('Разделы 1, 2'!T91:T91)=0),"","НЕВЕРНО!")</f>
      </c>
      <c r="B21" s="149">
        <v>35744</v>
      </c>
      <c r="C21" s="150" t="s">
        <v>371</v>
      </c>
      <c r="D21" s="150" t="s">
        <v>366</v>
      </c>
      <c r="E21" s="126"/>
    </row>
    <row r="22" spans="1:5" ht="12.75">
      <c r="A22" s="158">
        <f>IF((SUM('Разделы 3, 4'!D35:D35)=0),"","НЕВЕРНО!")</f>
      </c>
      <c r="B22" s="149">
        <v>35745</v>
      </c>
      <c r="C22" s="150" t="s">
        <v>438</v>
      </c>
      <c r="D22" s="150" t="s">
        <v>439</v>
      </c>
      <c r="E22" s="126"/>
    </row>
    <row r="23" spans="1:5" ht="12.75">
      <c r="A23" s="158" t="str">
        <f>IF((SUM('Разделы 1, 2'!E55:E55)=0),"","НЕВЕРНО!")</f>
        <v>НЕВЕРНО!</v>
      </c>
      <c r="B23" s="149">
        <v>35755</v>
      </c>
      <c r="C23" s="150" t="s">
        <v>7</v>
      </c>
      <c r="D23" s="150" t="s">
        <v>441</v>
      </c>
      <c r="E23" s="160" t="s">
        <v>275</v>
      </c>
    </row>
    <row r="24" spans="1:5" ht="25.5">
      <c r="A24" s="158" t="str">
        <f>IF((SUM('Разделы 1, 2'!F55:F55)=0),"","НЕВЕРНО!")</f>
        <v>НЕВЕРНО!</v>
      </c>
      <c r="B24" s="149">
        <v>35755</v>
      </c>
      <c r="C24" s="150" t="s">
        <v>12</v>
      </c>
      <c r="D24" s="150" t="s">
        <v>441</v>
      </c>
      <c r="E24" s="160" t="s">
        <v>276</v>
      </c>
    </row>
    <row r="25" spans="1:5" ht="38.25">
      <c r="A25" s="158" t="str">
        <f>IF((SUM('Разделы 1, 2'!G55:G55)=0),"","НЕВЕРНО!")</f>
        <v>НЕВЕРНО!</v>
      </c>
      <c r="B25" s="149">
        <v>35755</v>
      </c>
      <c r="C25" s="150" t="s">
        <v>16</v>
      </c>
      <c r="D25" s="150" t="s">
        <v>441</v>
      </c>
      <c r="E25" s="160" t="s">
        <v>277</v>
      </c>
    </row>
    <row r="26" spans="1:5" ht="38.25">
      <c r="A26" s="158" t="str">
        <f>IF((SUM('Разделы 1, 2'!H55:H55)=0),"","НЕВЕРНО!")</f>
        <v>НЕВЕРНО!</v>
      </c>
      <c r="B26" s="149">
        <v>35755</v>
      </c>
      <c r="C26" s="150" t="s">
        <v>8</v>
      </c>
      <c r="D26" s="150" t="s">
        <v>441</v>
      </c>
      <c r="E26" s="160" t="s">
        <v>279</v>
      </c>
    </row>
    <row r="27" spans="1:5" ht="12.75">
      <c r="A27" s="158">
        <f>IF((SUM('Разделы 1, 2'!I55:I55)=0),"","НЕВЕРНО!")</f>
      </c>
      <c r="B27" s="149">
        <v>35755</v>
      </c>
      <c r="C27" s="150" t="s">
        <v>15</v>
      </c>
      <c r="D27" s="150" t="s">
        <v>441</v>
      </c>
      <c r="E27" s="126"/>
    </row>
    <row r="28" spans="1:5" ht="12.75">
      <c r="A28" s="158">
        <f>IF((SUM('Разделы 1, 2'!J55:J55)=0),"","НЕВЕРНО!")</f>
      </c>
      <c r="B28" s="149">
        <v>35755</v>
      </c>
      <c r="C28" s="150" t="s">
        <v>18</v>
      </c>
      <c r="D28" s="150" t="s">
        <v>441</v>
      </c>
      <c r="E28" s="126"/>
    </row>
    <row r="29" spans="1:5" ht="38.25">
      <c r="A29" s="158" t="str">
        <f>IF((SUM('Разделы 1, 2'!K55:K55)=0),"","НЕВЕРНО!")</f>
        <v>НЕВЕРНО!</v>
      </c>
      <c r="B29" s="149">
        <v>35755</v>
      </c>
      <c r="C29" s="150" t="s">
        <v>19</v>
      </c>
      <c r="D29" s="150" t="s">
        <v>441</v>
      </c>
      <c r="E29" s="160" t="s">
        <v>278</v>
      </c>
    </row>
    <row r="30" spans="1:5" ht="12.75">
      <c r="A30" s="158">
        <f>IF((SUM('Разделы 1, 2'!L55:L55)=0),"","НЕВЕРНО!")</f>
      </c>
      <c r="B30" s="149">
        <v>35755</v>
      </c>
      <c r="C30" s="150" t="s">
        <v>10</v>
      </c>
      <c r="D30" s="150" t="s">
        <v>441</v>
      </c>
      <c r="E30" s="126"/>
    </row>
    <row r="31" spans="1:5" ht="12.75">
      <c r="A31" s="158">
        <f>IF((SUM('Разделы 1, 2'!M55:M55)=0),"","НЕВЕРНО!")</f>
      </c>
      <c r="B31" s="149">
        <v>35755</v>
      </c>
      <c r="C31" s="150" t="s">
        <v>13</v>
      </c>
      <c r="D31" s="150" t="s">
        <v>441</v>
      </c>
      <c r="E31" s="126"/>
    </row>
    <row r="32" spans="1:5" ht="38.25">
      <c r="A32" s="158" t="str">
        <f>IF((SUM('Разделы 1, 2'!N55:N55)=0),"","НЕВЕРНО!")</f>
        <v>НЕВЕРНО!</v>
      </c>
      <c r="B32" s="149">
        <v>35755</v>
      </c>
      <c r="C32" s="150" t="s">
        <v>17</v>
      </c>
      <c r="D32" s="150" t="s">
        <v>441</v>
      </c>
      <c r="E32" s="160" t="s">
        <v>280</v>
      </c>
    </row>
    <row r="33" spans="1:5" ht="12.75">
      <c r="A33" s="158">
        <f>IF((SUM('Разделы 1, 2'!O55:O55)=0),"","НЕВЕРНО!")</f>
      </c>
      <c r="B33" s="149">
        <v>35755</v>
      </c>
      <c r="C33" s="150" t="s">
        <v>21</v>
      </c>
      <c r="D33" s="150" t="s">
        <v>441</v>
      </c>
      <c r="E33" s="126"/>
    </row>
    <row r="34" spans="1:5" ht="76.5">
      <c r="A34" s="158" t="str">
        <f>IF((SUM('Разделы 1, 2'!P55:P55)=0),"","НЕВЕРНО!")</f>
        <v>НЕВЕРНО!</v>
      </c>
      <c r="B34" s="149">
        <v>35755</v>
      </c>
      <c r="C34" s="150" t="s">
        <v>440</v>
      </c>
      <c r="D34" s="150" t="s">
        <v>441</v>
      </c>
      <c r="E34" s="160" t="s">
        <v>282</v>
      </c>
    </row>
    <row r="35" spans="1:5" ht="12.75">
      <c r="A35" s="158">
        <f>IF((SUM('Разделы 1, 2'!Q55:Q55)=0),"","НЕВЕРНО!")</f>
      </c>
      <c r="B35" s="149">
        <v>35755</v>
      </c>
      <c r="C35" s="150" t="s">
        <v>9</v>
      </c>
      <c r="D35" s="150" t="s">
        <v>441</v>
      </c>
      <c r="E35" s="126"/>
    </row>
    <row r="36" spans="1:5" ht="12.75">
      <c r="A36" s="158">
        <f>IF((SUM('Разделы 1, 2'!R55:R55)=0),"","НЕВЕРНО!")</f>
      </c>
      <c r="B36" s="149">
        <v>35755</v>
      </c>
      <c r="C36" s="150" t="s">
        <v>14</v>
      </c>
      <c r="D36" s="150" t="s">
        <v>441</v>
      </c>
      <c r="E36" s="126"/>
    </row>
    <row r="37" spans="1:5" ht="12.75">
      <c r="A37" s="158">
        <f>IF((SUM('Разделы 1, 2'!S55:S55)=0),"","НЕВЕРНО!")</f>
      </c>
      <c r="B37" s="149">
        <v>35755</v>
      </c>
      <c r="C37" s="150" t="s">
        <v>20</v>
      </c>
      <c r="D37" s="150" t="s">
        <v>441</v>
      </c>
      <c r="E37" s="126"/>
    </row>
    <row r="38" spans="1:5" ht="12.75">
      <c r="A38" s="158">
        <f>IF((SUM('Разделы 1, 2'!T55:T55)=0),"","НЕВЕРНО!")</f>
      </c>
      <c r="B38" s="149">
        <v>35755</v>
      </c>
      <c r="C38" s="150" t="s">
        <v>442</v>
      </c>
      <c r="D38" s="150" t="s">
        <v>441</v>
      </c>
      <c r="E38" s="126"/>
    </row>
    <row r="39" spans="1:5" ht="25.5">
      <c r="A39" s="158" t="str">
        <f>IF((SUM('Разделы 1, 2'!U55:U55)=0),"","НЕВЕРНО!")</f>
        <v>НЕВЕРНО!</v>
      </c>
      <c r="B39" s="149">
        <v>35755</v>
      </c>
      <c r="C39" s="150" t="s">
        <v>11</v>
      </c>
      <c r="D39" s="150" t="s">
        <v>441</v>
      </c>
      <c r="E39" s="160" t="s">
        <v>281</v>
      </c>
    </row>
    <row r="40" spans="1:5" ht="25.5">
      <c r="A40" s="158">
        <f>IF((SUM('Разделы 3, 4'!D36:D36)&lt;=SUM('Разделы 1, 2'!H55:H55)),"","НЕВЕРНО!")</f>
      </c>
      <c r="B40" s="149">
        <v>35765</v>
      </c>
      <c r="C40" s="150" t="s">
        <v>22</v>
      </c>
      <c r="D40" s="150" t="s">
        <v>312</v>
      </c>
      <c r="E40" s="126"/>
    </row>
    <row r="41" spans="1:5" ht="12.75">
      <c r="A41" s="158">
        <f>IF((SUM('Разделы 3, 4'!D36:D36)=0),"","НЕВЕРНО!")</f>
      </c>
      <c r="B41" s="149">
        <v>35766</v>
      </c>
      <c r="C41" s="150" t="s">
        <v>23</v>
      </c>
      <c r="D41" s="150" t="s">
        <v>24</v>
      </c>
      <c r="E41" s="126"/>
    </row>
    <row r="42" spans="1:5" ht="12.75">
      <c r="A42" s="158">
        <f>IF((SUM('Разделы 1, 2'!I68:I68)=0),"","НЕВЕРНО!")</f>
      </c>
      <c r="B42" s="149">
        <v>35771</v>
      </c>
      <c r="C42" s="150" t="s">
        <v>35</v>
      </c>
      <c r="D42" s="150" t="s">
        <v>26</v>
      </c>
      <c r="E42" s="126"/>
    </row>
    <row r="43" spans="1:5" ht="12.75">
      <c r="A43" s="158">
        <f>IF((SUM('Разделы 1, 2'!I69:I69)=0),"","НЕВЕРНО!")</f>
      </c>
      <c r="B43" s="149">
        <v>35771</v>
      </c>
      <c r="C43" s="150" t="s">
        <v>47</v>
      </c>
      <c r="D43" s="150" t="s">
        <v>26</v>
      </c>
      <c r="E43" s="126"/>
    </row>
    <row r="44" spans="1:5" ht="12.75">
      <c r="A44" s="158">
        <f>IF((SUM('Разделы 1, 2'!I70:I70)=0),"","НЕВЕРНО!")</f>
      </c>
      <c r="B44" s="149">
        <v>35771</v>
      </c>
      <c r="C44" s="150" t="s">
        <v>31</v>
      </c>
      <c r="D44" s="150" t="s">
        <v>26</v>
      </c>
      <c r="E44" s="126"/>
    </row>
    <row r="45" spans="1:5" ht="12.75">
      <c r="A45" s="158">
        <f>IF((SUM('Разделы 1, 2'!I71:I71)=0),"","НЕВЕРНО!")</f>
      </c>
      <c r="B45" s="149">
        <v>35771</v>
      </c>
      <c r="C45" s="150" t="s">
        <v>40</v>
      </c>
      <c r="D45" s="150" t="s">
        <v>26</v>
      </c>
      <c r="E45" s="126"/>
    </row>
    <row r="46" spans="1:5" ht="12.75">
      <c r="A46" s="158">
        <f>IF((SUM('Разделы 1, 2'!I72:I72)=0),"","НЕВЕРНО!")</f>
      </c>
      <c r="B46" s="149">
        <v>35771</v>
      </c>
      <c r="C46" s="150" t="s">
        <v>37</v>
      </c>
      <c r="D46" s="150" t="s">
        <v>26</v>
      </c>
      <c r="E46" s="126"/>
    </row>
    <row r="47" spans="1:5" ht="12.75">
      <c r="A47" s="158">
        <f>IF((SUM('Разделы 1, 2'!I73:I73)=0),"","НЕВЕРНО!")</f>
      </c>
      <c r="B47" s="149">
        <v>35771</v>
      </c>
      <c r="C47" s="150" t="s">
        <v>49</v>
      </c>
      <c r="D47" s="150" t="s">
        <v>26</v>
      </c>
      <c r="E47" s="126"/>
    </row>
    <row r="48" spans="1:5" ht="12.75">
      <c r="A48" s="158">
        <f>IF((SUM('Разделы 1, 2'!I74:I74)=0),"","НЕВЕРНО!")</f>
      </c>
      <c r="B48" s="149">
        <v>35771</v>
      </c>
      <c r="C48" s="150" t="s">
        <v>28</v>
      </c>
      <c r="D48" s="150" t="s">
        <v>26</v>
      </c>
      <c r="E48" s="126"/>
    </row>
    <row r="49" spans="1:5" ht="12.75">
      <c r="A49" s="158">
        <f>IF((SUM('Разделы 1, 2'!I75:I75)=0),"","НЕВЕРНО!")</f>
      </c>
      <c r="B49" s="149">
        <v>35771</v>
      </c>
      <c r="C49" s="150" t="s">
        <v>39</v>
      </c>
      <c r="D49" s="150" t="s">
        <v>26</v>
      </c>
      <c r="E49" s="126"/>
    </row>
    <row r="50" spans="1:5" ht="12.75">
      <c r="A50" s="158">
        <f>IF((SUM('Разделы 1, 2'!I76:I76)=0),"","НЕВЕРНО!")</f>
      </c>
      <c r="B50" s="149">
        <v>35771</v>
      </c>
      <c r="C50" s="150" t="s">
        <v>42</v>
      </c>
      <c r="D50" s="150" t="s">
        <v>26</v>
      </c>
      <c r="E50" s="126"/>
    </row>
    <row r="51" spans="1:5" ht="12.75">
      <c r="A51" s="158">
        <f>IF((SUM('Разделы 1, 2'!I77:I77)=0),"","НЕВЕРНО!")</f>
      </c>
      <c r="B51" s="149">
        <v>35771</v>
      </c>
      <c r="C51" s="150" t="s">
        <v>45</v>
      </c>
      <c r="D51" s="150" t="s">
        <v>26</v>
      </c>
      <c r="E51" s="126"/>
    </row>
    <row r="52" spans="1:5" ht="12.75">
      <c r="A52" s="158">
        <f>IF((SUM('Разделы 1, 2'!I78:I78)=0),"","НЕВЕРНО!")</f>
      </c>
      <c r="B52" s="149">
        <v>35771</v>
      </c>
      <c r="C52" s="150" t="s">
        <v>29</v>
      </c>
      <c r="D52" s="150" t="s">
        <v>26</v>
      </c>
      <c r="E52" s="126"/>
    </row>
    <row r="53" spans="1:5" ht="12.75">
      <c r="A53" s="158">
        <f>IF((SUM('Разделы 1, 2'!I79:I79)=0),"","НЕВЕРНО!")</f>
      </c>
      <c r="B53" s="149">
        <v>35771</v>
      </c>
      <c r="C53" s="150" t="s">
        <v>27</v>
      </c>
      <c r="D53" s="150" t="s">
        <v>26</v>
      </c>
      <c r="E53" s="126"/>
    </row>
    <row r="54" spans="1:5" ht="12.75">
      <c r="A54" s="158">
        <f>IF((SUM('Разделы 1, 2'!I80:I80)=0),"","НЕВЕРНО!")</f>
      </c>
      <c r="B54" s="149">
        <v>35771</v>
      </c>
      <c r="C54" s="150" t="s">
        <v>43</v>
      </c>
      <c r="D54" s="150" t="s">
        <v>26</v>
      </c>
      <c r="E54" s="126"/>
    </row>
    <row r="55" spans="1:5" ht="12.75">
      <c r="A55" s="158">
        <f>IF((SUM('Разделы 1, 2'!I81:I81)=0),"","НЕВЕРНО!")</f>
      </c>
      <c r="B55" s="149">
        <v>35771</v>
      </c>
      <c r="C55" s="150" t="s">
        <v>44</v>
      </c>
      <c r="D55" s="150" t="s">
        <v>26</v>
      </c>
      <c r="E55" s="126"/>
    </row>
    <row r="56" spans="1:5" ht="12.75">
      <c r="A56" s="158">
        <f>IF((SUM('Разделы 1, 2'!I82:I82)=0),"","НЕВЕРНО!")</f>
      </c>
      <c r="B56" s="149">
        <v>35771</v>
      </c>
      <c r="C56" s="150" t="s">
        <v>32</v>
      </c>
      <c r="D56" s="150" t="s">
        <v>26</v>
      </c>
      <c r="E56" s="126"/>
    </row>
    <row r="57" spans="1:5" ht="12.75">
      <c r="A57" s="158">
        <f>IF((SUM('Разделы 1, 2'!I83:I83)=0),"","НЕВЕРНО!")</f>
      </c>
      <c r="B57" s="149">
        <v>35771</v>
      </c>
      <c r="C57" s="150" t="s">
        <v>36</v>
      </c>
      <c r="D57" s="150" t="s">
        <v>26</v>
      </c>
      <c r="E57" s="126"/>
    </row>
    <row r="58" spans="1:5" ht="12.75">
      <c r="A58" s="158">
        <f>IF((SUM('Разделы 1, 2'!I84:I84)=0),"","НЕВЕРНО!")</f>
      </c>
      <c r="B58" s="149">
        <v>35771</v>
      </c>
      <c r="C58" s="150" t="s">
        <v>48</v>
      </c>
      <c r="D58" s="150" t="s">
        <v>26</v>
      </c>
      <c r="E58" s="126"/>
    </row>
    <row r="59" spans="1:5" ht="12.75">
      <c r="A59" s="158">
        <f>IF((SUM('Разделы 1, 2'!I85:I85)=0),"","НЕВЕРНО!")</f>
      </c>
      <c r="B59" s="149">
        <v>35771</v>
      </c>
      <c r="C59" s="150" t="s">
        <v>25</v>
      </c>
      <c r="D59" s="150" t="s">
        <v>26</v>
      </c>
      <c r="E59" s="126"/>
    </row>
    <row r="60" spans="1:5" ht="12.75">
      <c r="A60" s="158">
        <f>IF((SUM('Разделы 1, 2'!I86:I86)=0),"","НЕВЕРНО!")</f>
      </c>
      <c r="B60" s="149">
        <v>35771</v>
      </c>
      <c r="C60" s="150" t="s">
        <v>41</v>
      </c>
      <c r="D60" s="150" t="s">
        <v>26</v>
      </c>
      <c r="E60" s="126"/>
    </row>
    <row r="61" spans="1:5" ht="12.75">
      <c r="A61" s="158">
        <f>IF((SUM('Разделы 1, 2'!I87:I87)=0),"","НЕВЕРНО!")</f>
      </c>
      <c r="B61" s="149">
        <v>35771</v>
      </c>
      <c r="C61" s="150" t="s">
        <v>34</v>
      </c>
      <c r="D61" s="150" t="s">
        <v>26</v>
      </c>
      <c r="E61" s="126"/>
    </row>
    <row r="62" spans="1:5" ht="12.75">
      <c r="A62" s="158">
        <f>IF((SUM('Разделы 1, 2'!I88:I88)=0),"","НЕВЕРНО!")</f>
      </c>
      <c r="B62" s="149">
        <v>35771</v>
      </c>
      <c r="C62" s="150" t="s">
        <v>46</v>
      </c>
      <c r="D62" s="150" t="s">
        <v>26</v>
      </c>
      <c r="E62" s="126"/>
    </row>
    <row r="63" spans="1:5" ht="12.75">
      <c r="A63" s="158">
        <f>IF((SUM('Разделы 1, 2'!I89:I89)=0),"","НЕВЕРНО!")</f>
      </c>
      <c r="B63" s="149">
        <v>35771</v>
      </c>
      <c r="C63" s="150" t="s">
        <v>30</v>
      </c>
      <c r="D63" s="150" t="s">
        <v>26</v>
      </c>
      <c r="E63" s="126"/>
    </row>
    <row r="64" spans="1:5" ht="12.75">
      <c r="A64" s="158">
        <f>IF((SUM('Разделы 1, 2'!I90:I90)=0),"","НЕВЕРНО!")</f>
      </c>
      <c r="B64" s="149">
        <v>35771</v>
      </c>
      <c r="C64" s="150" t="s">
        <v>38</v>
      </c>
      <c r="D64" s="150" t="s">
        <v>26</v>
      </c>
      <c r="E64" s="126"/>
    </row>
    <row r="65" spans="1:5" ht="12.75">
      <c r="A65" s="158">
        <f>IF((SUM('Разделы 1, 2'!I91:I91)=0),"","НЕВЕРНО!")</f>
      </c>
      <c r="B65" s="149">
        <v>35771</v>
      </c>
      <c r="C65" s="150" t="s">
        <v>33</v>
      </c>
      <c r="D65" s="150" t="s">
        <v>26</v>
      </c>
      <c r="E65" s="126"/>
    </row>
    <row r="66" spans="1:5" ht="182.25" customHeight="1">
      <c r="A66" s="158" t="str">
        <f>IF((SUM('Разделы 1, 2'!E101:E101)=SUM('Разделы 1, 2'!E55:E55)),"","НЕВЕРНО!")</f>
        <v>НЕВЕРНО!</v>
      </c>
      <c r="B66" s="149">
        <v>35777</v>
      </c>
      <c r="C66" s="150" t="s">
        <v>313</v>
      </c>
      <c r="D66" s="150" t="s">
        <v>50</v>
      </c>
      <c r="E66" s="160" t="s">
        <v>283</v>
      </c>
    </row>
    <row r="67" spans="1:5" ht="161.25" customHeight="1">
      <c r="A67" s="158" t="str">
        <f>IF((SUM('Разделы 1, 2'!F101:F101)=SUM('Разделы 1, 2'!F55:F55)),"","НЕВЕРНО!")</f>
        <v>НЕВЕРНО!</v>
      </c>
      <c r="B67" s="149">
        <v>35777</v>
      </c>
      <c r="C67" s="150" t="s">
        <v>465</v>
      </c>
      <c r="D67" s="150" t="s">
        <v>50</v>
      </c>
      <c r="E67" s="160" t="s">
        <v>284</v>
      </c>
    </row>
    <row r="68" spans="1:5" ht="140.25">
      <c r="A68" s="158" t="str">
        <f>IF((SUM('Разделы 1, 2'!G101:G101)=SUM('Разделы 1, 2'!G55:G55)),"","НЕВЕРНО!")</f>
        <v>НЕВЕРНО!</v>
      </c>
      <c r="B68" s="149">
        <v>35777</v>
      </c>
      <c r="C68" s="150" t="s">
        <v>466</v>
      </c>
      <c r="D68" s="150" t="s">
        <v>50</v>
      </c>
      <c r="E68" s="160" t="s">
        <v>285</v>
      </c>
    </row>
    <row r="69" spans="1:5" ht="76.5">
      <c r="A69" s="158" t="str">
        <f>IF((SUM('Разделы 1, 2'!H101:H101)=SUM('Разделы 1, 2'!H55:H55)),"","НЕВЕРНО!")</f>
        <v>НЕВЕРНО!</v>
      </c>
      <c r="B69" s="149">
        <v>35777</v>
      </c>
      <c r="C69" s="150" t="s">
        <v>467</v>
      </c>
      <c r="D69" s="150" t="s">
        <v>50</v>
      </c>
      <c r="E69" s="160" t="s">
        <v>1097</v>
      </c>
    </row>
    <row r="70" spans="1:5" ht="38.25">
      <c r="A70" s="158">
        <f>IF((SUM('Разделы 1, 2'!I101:I101)=SUM('Разделы 1, 2'!I55:I55)),"","НЕВЕРНО!")</f>
      </c>
      <c r="B70" s="149">
        <v>35777</v>
      </c>
      <c r="C70" s="150" t="s">
        <v>468</v>
      </c>
      <c r="D70" s="150" t="s">
        <v>50</v>
      </c>
      <c r="E70" s="126"/>
    </row>
    <row r="71" spans="1:5" ht="38.25">
      <c r="A71" s="158" t="str">
        <f>IF((SUM('Разделы 1, 2'!J101:J101)=SUM('Разделы 1, 2'!J55:J55)),"","НЕВЕРНО!")</f>
        <v>НЕВЕРНО!</v>
      </c>
      <c r="B71" s="149">
        <v>35777</v>
      </c>
      <c r="C71" s="150" t="s">
        <v>469</v>
      </c>
      <c r="D71" s="150" t="s">
        <v>50</v>
      </c>
      <c r="E71" s="160" t="s">
        <v>1100</v>
      </c>
    </row>
    <row r="72" spans="1:5" ht="63.75">
      <c r="A72" s="158" t="str">
        <f>IF((SUM('Разделы 1, 2'!K101:K101)=SUM('Разделы 1, 2'!K55:K55)),"","НЕВЕРНО!")</f>
        <v>НЕВЕРНО!</v>
      </c>
      <c r="B72" s="149">
        <v>35777</v>
      </c>
      <c r="C72" s="150" t="s">
        <v>470</v>
      </c>
      <c r="D72" s="150" t="s">
        <v>50</v>
      </c>
      <c r="E72" s="160" t="s">
        <v>1098</v>
      </c>
    </row>
    <row r="73" spans="1:5" ht="51">
      <c r="A73" s="158" t="str">
        <f>IF((SUM('Разделы 1, 2'!L101:L101)=SUM('Разделы 1, 2'!L55:L55)),"","НЕВЕРНО!")</f>
        <v>НЕВЕРНО!</v>
      </c>
      <c r="B73" s="149">
        <v>35777</v>
      </c>
      <c r="C73" s="150" t="s">
        <v>471</v>
      </c>
      <c r="D73" s="150" t="s">
        <v>50</v>
      </c>
      <c r="E73" s="160" t="s">
        <v>1101</v>
      </c>
    </row>
    <row r="74" spans="1:5" ht="38.25">
      <c r="A74" s="158" t="str">
        <f>IF((SUM('Разделы 1, 2'!M101:M101)=SUM('Разделы 1, 2'!M55:M55)),"","НЕВЕРНО!")</f>
        <v>НЕВЕРНО!</v>
      </c>
      <c r="B74" s="149">
        <v>35777</v>
      </c>
      <c r="C74" s="150" t="s">
        <v>472</v>
      </c>
      <c r="D74" s="150" t="s">
        <v>50</v>
      </c>
      <c r="E74" s="160" t="s">
        <v>1102</v>
      </c>
    </row>
    <row r="75" spans="1:5" ht="143.25" customHeight="1">
      <c r="A75" s="158" t="str">
        <f>IF((SUM('Разделы 1, 2'!N101:N101)=SUM('Разделы 1, 2'!N55:N55)),"","НЕВЕРНО!")</f>
        <v>НЕВЕРНО!</v>
      </c>
      <c r="B75" s="149">
        <v>35777</v>
      </c>
      <c r="C75" s="150" t="s">
        <v>473</v>
      </c>
      <c r="D75" s="150" t="s">
        <v>50</v>
      </c>
      <c r="E75" s="162" t="s">
        <v>315</v>
      </c>
    </row>
    <row r="76" spans="1:5" ht="38.25">
      <c r="A76" s="158" t="str">
        <f>IF((SUM('Разделы 1, 2'!O101:O101)=SUM('Разделы 1, 2'!O55:O55)),"","НЕВЕРНО!")</f>
        <v>НЕВЕРНО!</v>
      </c>
      <c r="B76" s="149">
        <v>35777</v>
      </c>
      <c r="C76" s="150" t="s">
        <v>474</v>
      </c>
      <c r="D76" s="150" t="s">
        <v>50</v>
      </c>
      <c r="E76" s="160" t="s">
        <v>317</v>
      </c>
    </row>
    <row r="77" spans="1:5" ht="51">
      <c r="A77" s="158" t="str">
        <f>IF((SUM('Разделы 1, 2'!P101:P101)=SUM('Разделы 1, 2'!P55:P55)),"","НЕВЕРНО!")</f>
        <v>НЕВЕРНО!</v>
      </c>
      <c r="B77" s="149">
        <v>35777</v>
      </c>
      <c r="C77" s="150" t="s">
        <v>475</v>
      </c>
      <c r="D77" s="150" t="s">
        <v>50</v>
      </c>
      <c r="E77" s="160" t="s">
        <v>316</v>
      </c>
    </row>
    <row r="78" spans="1:5" ht="63.75">
      <c r="A78" s="158" t="str">
        <f>IF((SUM('Разделы 1, 2'!Q101:Q101)=SUM('Разделы 1, 2'!Q55:Q55)),"","НЕВЕРНО!")</f>
        <v>НЕВЕРНО!</v>
      </c>
      <c r="B78" s="149">
        <v>35777</v>
      </c>
      <c r="C78" s="150" t="s">
        <v>476</v>
      </c>
      <c r="D78" s="150" t="s">
        <v>50</v>
      </c>
      <c r="E78" s="160" t="s">
        <v>73</v>
      </c>
    </row>
    <row r="79" spans="1:5" ht="38.25">
      <c r="A79" s="158" t="str">
        <f>IF((SUM('Разделы 1, 2'!R101:R101)=SUM('Разделы 1, 2'!R55:R55)),"","НЕВЕРНО!")</f>
        <v>НЕВЕРНО!</v>
      </c>
      <c r="B79" s="149">
        <v>35777</v>
      </c>
      <c r="C79" s="150" t="s">
        <v>477</v>
      </c>
      <c r="D79" s="150" t="s">
        <v>50</v>
      </c>
      <c r="E79" s="160" t="s">
        <v>74</v>
      </c>
    </row>
    <row r="80" spans="1:5" ht="114.75">
      <c r="A80" s="158" t="str">
        <f>IF((SUM('Разделы 1, 2'!S101:S101)=SUM('Разделы 1, 2'!S55:S55)),"","НЕВЕРНО!")</f>
        <v>НЕВЕРНО!</v>
      </c>
      <c r="B80" s="149">
        <v>35777</v>
      </c>
      <c r="C80" s="150" t="s">
        <v>478</v>
      </c>
      <c r="D80" s="150" t="s">
        <v>50</v>
      </c>
      <c r="E80" s="160" t="s">
        <v>75</v>
      </c>
    </row>
    <row r="81" spans="1:5" ht="76.5">
      <c r="A81" s="158" t="str">
        <f>IF((SUM('Разделы 1, 2'!T101:T101)=SUM('Разделы 1, 2'!T55:T55)),"","НЕВЕРНО!")</f>
        <v>НЕВЕРНО!</v>
      </c>
      <c r="B81" s="149">
        <v>35777</v>
      </c>
      <c r="C81" s="150" t="s">
        <v>479</v>
      </c>
      <c r="D81" s="150" t="s">
        <v>50</v>
      </c>
      <c r="E81" s="160" t="s">
        <v>76</v>
      </c>
    </row>
    <row r="82" spans="1:5" ht="102">
      <c r="A82" s="158" t="str">
        <f>IF((SUM('Разделы 1, 2'!U101:U101)=SUM('Разделы 1, 2'!U55:U55)),"","НЕВЕРНО!")</f>
        <v>НЕВЕРНО!</v>
      </c>
      <c r="B82" s="149">
        <v>35777</v>
      </c>
      <c r="C82" s="150" t="s">
        <v>480</v>
      </c>
      <c r="D82" s="150" t="s">
        <v>50</v>
      </c>
      <c r="E82" s="160" t="s">
        <v>77</v>
      </c>
    </row>
    <row r="83" spans="1:5" ht="25.5">
      <c r="A83" s="158">
        <f>IF((SUM('Разделы 3, 4'!D33:D35)=SUM('Разделы 1, 2'!H68:H68)),"","Неверно!")</f>
      </c>
      <c r="B83" s="149">
        <v>40911</v>
      </c>
      <c r="C83" s="150" t="s">
        <v>960</v>
      </c>
      <c r="D83" s="150" t="s">
        <v>961</v>
      </c>
      <c r="E83" s="1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61.57421875" style="79" customWidth="1"/>
    <col min="2" max="2" width="6.00390625" style="142" bestFit="1" customWidth="1"/>
    <col min="3" max="3" width="2.8515625" style="79" customWidth="1"/>
    <col min="4" max="4" width="41.7109375" style="79" bestFit="1" customWidth="1"/>
    <col min="5" max="5" width="5.57421875" style="79" bestFit="1" customWidth="1"/>
    <col min="6" max="16384" width="9.140625" style="79" customWidth="1"/>
  </cols>
  <sheetData>
    <row r="1" spans="1:5" ht="15.75">
      <c r="A1" s="128" t="s">
        <v>110</v>
      </c>
      <c r="B1" s="129" t="s">
        <v>109</v>
      </c>
      <c r="D1" s="130" t="s">
        <v>185</v>
      </c>
      <c r="E1" s="131" t="s">
        <v>109</v>
      </c>
    </row>
    <row r="2" spans="1:5" ht="15.75">
      <c r="A2" s="132" t="s">
        <v>111</v>
      </c>
      <c r="B2" s="133">
        <v>2</v>
      </c>
      <c r="D2" s="134">
        <v>6</v>
      </c>
      <c r="E2" s="135" t="s">
        <v>186</v>
      </c>
    </row>
    <row r="3" spans="1:5" ht="16.5" thickBot="1">
      <c r="A3" s="132" t="s">
        <v>108</v>
      </c>
      <c r="B3" s="133">
        <v>4</v>
      </c>
      <c r="D3" s="136">
        <v>12</v>
      </c>
      <c r="E3" s="137" t="s">
        <v>187</v>
      </c>
    </row>
    <row r="4" spans="1:2" ht="15.75">
      <c r="A4" s="132" t="s">
        <v>667</v>
      </c>
      <c r="B4" s="133">
        <v>16</v>
      </c>
    </row>
    <row r="5" spans="1:2" ht="15.75">
      <c r="A5" s="132" t="s">
        <v>112</v>
      </c>
      <c r="B5" s="133">
        <v>22</v>
      </c>
    </row>
    <row r="6" spans="1:2" ht="15.75">
      <c r="A6" s="132" t="s">
        <v>113</v>
      </c>
      <c r="B6" s="133">
        <v>32</v>
      </c>
    </row>
    <row r="7" spans="1:2" ht="15.75">
      <c r="A7" s="132" t="s">
        <v>114</v>
      </c>
      <c r="B7" s="133">
        <v>38</v>
      </c>
    </row>
    <row r="8" spans="1:2" ht="15.75">
      <c r="A8" s="132" t="s">
        <v>115</v>
      </c>
      <c r="B8" s="133">
        <v>58</v>
      </c>
    </row>
    <row r="9" spans="1:2" ht="15.75">
      <c r="A9" s="132" t="s">
        <v>116</v>
      </c>
      <c r="B9" s="133">
        <v>48</v>
      </c>
    </row>
    <row r="10" spans="1:2" ht="15.75">
      <c r="A10" s="132" t="s">
        <v>117</v>
      </c>
      <c r="B10" s="133">
        <v>44</v>
      </c>
    </row>
    <row r="11" spans="1:2" ht="15.75">
      <c r="A11" s="132" t="s">
        <v>118</v>
      </c>
      <c r="B11" s="133">
        <v>56</v>
      </c>
    </row>
    <row r="12" spans="1:2" ht="15.75">
      <c r="A12" s="132" t="s">
        <v>119</v>
      </c>
      <c r="B12" s="133">
        <v>64</v>
      </c>
    </row>
    <row r="13" spans="1:2" ht="15.75">
      <c r="A13" s="132" t="s">
        <v>120</v>
      </c>
      <c r="B13" s="133">
        <v>86</v>
      </c>
    </row>
    <row r="14" spans="1:2" ht="15.75">
      <c r="A14" s="132" t="s">
        <v>121</v>
      </c>
      <c r="B14" s="133">
        <v>88</v>
      </c>
    </row>
    <row r="15" spans="1:2" ht="15.75">
      <c r="A15" s="132" t="s">
        <v>122</v>
      </c>
      <c r="B15" s="133">
        <v>142</v>
      </c>
    </row>
    <row r="16" spans="1:2" ht="15.75">
      <c r="A16" s="132" t="s">
        <v>792</v>
      </c>
      <c r="B16" s="133">
        <v>14299</v>
      </c>
    </row>
    <row r="17" spans="1:2" ht="15.75">
      <c r="A17" s="132" t="s">
        <v>123</v>
      </c>
      <c r="B17" s="133">
        <v>128</v>
      </c>
    </row>
    <row r="18" spans="1:2" ht="15.75">
      <c r="A18" s="132" t="s">
        <v>124</v>
      </c>
      <c r="B18" s="133">
        <v>134</v>
      </c>
    </row>
    <row r="19" spans="1:2" ht="15.75">
      <c r="A19" s="132" t="s">
        <v>125</v>
      </c>
      <c r="B19" s="133">
        <v>154</v>
      </c>
    </row>
    <row r="20" spans="1:2" ht="15.75">
      <c r="A20" s="132" t="s">
        <v>126</v>
      </c>
      <c r="B20" s="133">
        <v>160</v>
      </c>
    </row>
    <row r="21" spans="1:2" ht="15.75">
      <c r="A21" s="132" t="s">
        <v>127</v>
      </c>
      <c r="B21" s="133">
        <v>166</v>
      </c>
    </row>
    <row r="22" spans="1:2" ht="15.75">
      <c r="A22" s="132" t="s">
        <v>128</v>
      </c>
      <c r="B22" s="133">
        <v>172</v>
      </c>
    </row>
    <row r="23" spans="1:2" ht="15.75">
      <c r="A23" s="132" t="s">
        <v>129</v>
      </c>
      <c r="B23" s="133">
        <v>6</v>
      </c>
    </row>
    <row r="24" spans="1:2" ht="15.75">
      <c r="A24" s="132" t="s">
        <v>130</v>
      </c>
      <c r="B24" s="133">
        <v>68</v>
      </c>
    </row>
    <row r="25" spans="1:2" ht="15.75">
      <c r="A25" s="132" t="s">
        <v>131</v>
      </c>
      <c r="B25" s="133">
        <v>70</v>
      </c>
    </row>
    <row r="26" spans="1:2" ht="15.75">
      <c r="A26" s="132" t="s">
        <v>132</v>
      </c>
      <c r="B26" s="133">
        <v>114</v>
      </c>
    </row>
    <row r="27" spans="1:2" ht="15.75">
      <c r="A27" s="132" t="s">
        <v>133</v>
      </c>
      <c r="B27" s="133">
        <v>138</v>
      </c>
    </row>
    <row r="28" spans="1:2" ht="15.75">
      <c r="A28" s="132" t="s">
        <v>134</v>
      </c>
      <c r="B28" s="133">
        <v>158</v>
      </c>
    </row>
    <row r="29" spans="1:2" ht="15.75">
      <c r="A29" s="132" t="s">
        <v>135</v>
      </c>
      <c r="B29" s="133">
        <v>8</v>
      </c>
    </row>
    <row r="30" spans="1:2" ht="15.75">
      <c r="A30" s="132" t="s">
        <v>136</v>
      </c>
      <c r="B30" s="133">
        <v>10</v>
      </c>
    </row>
    <row r="31" spans="1:2" ht="15.75">
      <c r="A31" s="132" t="s">
        <v>137</v>
      </c>
      <c r="B31" s="133">
        <v>14</v>
      </c>
    </row>
    <row r="32" spans="1:2" ht="15.75">
      <c r="A32" s="132" t="s">
        <v>138</v>
      </c>
      <c r="B32" s="133">
        <v>18</v>
      </c>
    </row>
    <row r="33" spans="1:2" ht="15.75">
      <c r="A33" s="132" t="s">
        <v>139</v>
      </c>
      <c r="B33" s="133">
        <v>20</v>
      </c>
    </row>
    <row r="34" spans="1:2" ht="15.75">
      <c r="A34" s="132" t="s">
        <v>140</v>
      </c>
      <c r="B34" s="133">
        <v>24</v>
      </c>
    </row>
    <row r="35" spans="1:2" ht="15.75">
      <c r="A35" s="132" t="s">
        <v>141</v>
      </c>
      <c r="B35" s="133">
        <v>28</v>
      </c>
    </row>
    <row r="36" spans="1:2" ht="15.75">
      <c r="A36" s="132" t="s">
        <v>142</v>
      </c>
      <c r="B36" s="133">
        <v>26</v>
      </c>
    </row>
    <row r="37" spans="1:2" ht="15.75">
      <c r="A37" s="132" t="s">
        <v>143</v>
      </c>
      <c r="B37" s="133">
        <v>30</v>
      </c>
    </row>
    <row r="38" spans="1:2" ht="15.75">
      <c r="A38" s="132" t="s">
        <v>144</v>
      </c>
      <c r="B38" s="133">
        <v>36</v>
      </c>
    </row>
    <row r="39" spans="1:2" ht="15.75">
      <c r="A39" s="132" t="s">
        <v>145</v>
      </c>
      <c r="B39" s="133">
        <v>40</v>
      </c>
    </row>
    <row r="40" spans="1:2" ht="15.75">
      <c r="A40" s="132" t="s">
        <v>146</v>
      </c>
      <c r="B40" s="133">
        <v>50</v>
      </c>
    </row>
    <row r="41" spans="1:2" ht="15.75">
      <c r="A41" s="132" t="s">
        <v>147</v>
      </c>
      <c r="B41" s="133">
        <v>60</v>
      </c>
    </row>
    <row r="42" spans="1:2" ht="15.75">
      <c r="A42" s="132" t="s">
        <v>148</v>
      </c>
      <c r="B42" s="133">
        <v>62</v>
      </c>
    </row>
    <row r="43" spans="1:2" ht="15.75">
      <c r="A43" s="132" t="s">
        <v>149</v>
      </c>
      <c r="B43" s="133">
        <v>76</v>
      </c>
    </row>
    <row r="44" spans="1:2" ht="15.75">
      <c r="A44" s="132" t="s">
        <v>150</v>
      </c>
      <c r="B44" s="133">
        <v>78</v>
      </c>
    </row>
    <row r="45" spans="1:2" ht="15.75">
      <c r="A45" s="132" t="s">
        <v>151</v>
      </c>
      <c r="B45" s="133">
        <v>80</v>
      </c>
    </row>
    <row r="46" spans="1:2" ht="15.75">
      <c r="A46" s="132" t="s">
        <v>152</v>
      </c>
      <c r="B46" s="133">
        <v>82</v>
      </c>
    </row>
    <row r="47" spans="1:2" ht="15.75">
      <c r="A47" s="132" t="s">
        <v>153</v>
      </c>
      <c r="B47" s="133">
        <v>92</v>
      </c>
    </row>
    <row r="48" spans="1:2" ht="15.75">
      <c r="A48" s="132" t="s">
        <v>154</v>
      </c>
      <c r="B48" s="133">
        <v>94</v>
      </c>
    </row>
    <row r="49" spans="1:2" ht="15.75">
      <c r="A49" s="132" t="s">
        <v>155</v>
      </c>
      <c r="B49" s="133">
        <v>96</v>
      </c>
    </row>
    <row r="50" spans="1:2" ht="15.75">
      <c r="A50" s="132" t="s">
        <v>156</v>
      </c>
      <c r="B50" s="133">
        <v>100</v>
      </c>
    </row>
    <row r="51" spans="1:2" ht="15.75">
      <c r="A51" s="132" t="s">
        <v>157</v>
      </c>
      <c r="B51" s="133">
        <v>102</v>
      </c>
    </row>
    <row r="52" spans="1:2" ht="15.75">
      <c r="A52" s="132" t="s">
        <v>158</v>
      </c>
      <c r="B52" s="133">
        <v>104</v>
      </c>
    </row>
    <row r="53" spans="1:2" ht="15.75">
      <c r="A53" s="132" t="s">
        <v>159</v>
      </c>
      <c r="B53" s="133">
        <v>108</v>
      </c>
    </row>
    <row r="54" spans="1:2" ht="15.75">
      <c r="A54" s="132" t="s">
        <v>913</v>
      </c>
      <c r="B54" s="133">
        <v>110</v>
      </c>
    </row>
    <row r="55" spans="1:2" ht="15.75">
      <c r="A55" s="132" t="s">
        <v>160</v>
      </c>
      <c r="B55" s="133">
        <v>118</v>
      </c>
    </row>
    <row r="56" spans="1:2" ht="15.75">
      <c r="A56" s="132" t="s">
        <v>161</v>
      </c>
      <c r="B56" s="133">
        <v>120</v>
      </c>
    </row>
    <row r="57" spans="1:2" ht="15.75">
      <c r="A57" s="132" t="s">
        <v>162</v>
      </c>
      <c r="B57" s="133">
        <v>122</v>
      </c>
    </row>
    <row r="58" spans="1:2" ht="15.75">
      <c r="A58" s="132" t="s">
        <v>163</v>
      </c>
      <c r="B58" s="133">
        <v>126</v>
      </c>
    </row>
    <row r="59" spans="1:2" ht="15.75">
      <c r="A59" s="132" t="s">
        <v>164</v>
      </c>
      <c r="B59" s="133">
        <v>132</v>
      </c>
    </row>
    <row r="60" spans="1:2" ht="15.75">
      <c r="A60" s="132" t="s">
        <v>165</v>
      </c>
      <c r="B60" s="133">
        <v>136</v>
      </c>
    </row>
    <row r="61" spans="1:2" ht="15.75">
      <c r="A61" s="132" t="s">
        <v>166</v>
      </c>
      <c r="B61" s="133">
        <v>140</v>
      </c>
    </row>
    <row r="62" spans="1:2" ht="15.75">
      <c r="A62" s="132" t="s">
        <v>167</v>
      </c>
      <c r="B62" s="133">
        <v>144</v>
      </c>
    </row>
    <row r="63" spans="1:2" ht="15.75">
      <c r="A63" s="132" t="s">
        <v>168</v>
      </c>
      <c r="B63" s="133">
        <v>146</v>
      </c>
    </row>
    <row r="64" spans="1:2" ht="15.75">
      <c r="A64" s="132" t="s">
        <v>169</v>
      </c>
      <c r="B64" s="133">
        <v>150</v>
      </c>
    </row>
    <row r="65" spans="1:2" ht="15.75">
      <c r="A65" s="132" t="s">
        <v>170</v>
      </c>
      <c r="B65" s="133">
        <v>152</v>
      </c>
    </row>
    <row r="66" spans="1:2" ht="15.75">
      <c r="A66" s="132" t="s">
        <v>171</v>
      </c>
      <c r="B66" s="133">
        <v>156</v>
      </c>
    </row>
    <row r="67" spans="1:2" ht="15.75">
      <c r="A67" s="132" t="s">
        <v>172</v>
      </c>
      <c r="B67" s="133">
        <v>164</v>
      </c>
    </row>
    <row r="68" spans="1:2" ht="15.75">
      <c r="A68" s="132" t="s">
        <v>914</v>
      </c>
      <c r="B68" s="133">
        <v>168</v>
      </c>
    </row>
    <row r="69" spans="1:2" ht="15.75">
      <c r="A69" s="132" t="s">
        <v>173</v>
      </c>
      <c r="B69" s="133">
        <v>178</v>
      </c>
    </row>
    <row r="70" spans="1:2" ht="15.75">
      <c r="A70" s="132" t="s">
        <v>174</v>
      </c>
      <c r="B70" s="133">
        <v>90</v>
      </c>
    </row>
    <row r="71" spans="1:2" ht="15.75">
      <c r="A71" s="132" t="s">
        <v>175</v>
      </c>
      <c r="B71" s="133">
        <v>124</v>
      </c>
    </row>
    <row r="72" spans="1:2" ht="15.75">
      <c r="A72" s="132" t="s">
        <v>176</v>
      </c>
      <c r="B72" s="133">
        <v>12</v>
      </c>
    </row>
    <row r="73" spans="1:2" ht="15.75">
      <c r="A73" s="132" t="s">
        <v>177</v>
      </c>
      <c r="B73" s="133">
        <v>162</v>
      </c>
    </row>
    <row r="74" spans="1:2" ht="15.75">
      <c r="A74" s="132" t="s">
        <v>703</v>
      </c>
      <c r="B74" s="133">
        <v>52</v>
      </c>
    </row>
    <row r="75" spans="1:2" ht="15.75">
      <c r="A75" s="132" t="s">
        <v>671</v>
      </c>
      <c r="B75" s="133">
        <v>46</v>
      </c>
    </row>
    <row r="76" spans="1:2" ht="15.75">
      <c r="A76" s="132" t="s">
        <v>669</v>
      </c>
      <c r="B76" s="133">
        <v>66</v>
      </c>
    </row>
    <row r="77" spans="1:2" ht="15.75">
      <c r="A77" s="132" t="s">
        <v>697</v>
      </c>
      <c r="B77" s="133">
        <v>84</v>
      </c>
    </row>
    <row r="78" spans="1:2" ht="15.75">
      <c r="A78" s="132" t="s">
        <v>178</v>
      </c>
      <c r="B78" s="133">
        <v>98</v>
      </c>
    </row>
    <row r="79" spans="1:2" ht="15.75">
      <c r="A79" s="132" t="s">
        <v>179</v>
      </c>
      <c r="B79" s="133">
        <v>106</v>
      </c>
    </row>
    <row r="80" spans="1:2" ht="15.75">
      <c r="A80" s="132" t="s">
        <v>698</v>
      </c>
      <c r="B80" s="133">
        <v>116</v>
      </c>
    </row>
    <row r="81" spans="1:2" ht="15.75">
      <c r="A81" s="132" t="s">
        <v>180</v>
      </c>
      <c r="B81" s="133">
        <v>130</v>
      </c>
    </row>
    <row r="82" spans="1:2" ht="15.75">
      <c r="A82" s="132" t="s">
        <v>181</v>
      </c>
      <c r="B82" s="133">
        <v>34</v>
      </c>
    </row>
    <row r="83" spans="1:2" ht="15.75">
      <c r="A83" s="132" t="s">
        <v>182</v>
      </c>
      <c r="B83" s="133">
        <v>170</v>
      </c>
    </row>
    <row r="84" spans="1:2" ht="15.75">
      <c r="A84" s="132" t="s">
        <v>183</v>
      </c>
      <c r="B84" s="133">
        <v>174</v>
      </c>
    </row>
    <row r="85" spans="1:2" ht="16.5" thickBot="1">
      <c r="A85" s="138" t="s">
        <v>184</v>
      </c>
      <c r="B85" s="139">
        <v>176</v>
      </c>
    </row>
    <row r="86" spans="1:2" ht="32.25" thickBot="1">
      <c r="A86" s="140" t="s">
        <v>101</v>
      </c>
      <c r="B86" s="14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ruban.l.p</cp:lastModifiedBy>
  <cp:lastPrinted>2010-08-06T06:25:49Z</cp:lastPrinted>
  <dcterms:created xsi:type="dcterms:W3CDTF">2004-03-24T19:37:04Z</dcterms:created>
  <dcterms:modified xsi:type="dcterms:W3CDTF">2010-08-06T06:26:41Z</dcterms:modified>
  <cp:category/>
  <cp:version/>
  <cp:contentType/>
  <cp:contentStatus/>
</cp:coreProperties>
</file>